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RPDDM-GIS\Bong Shared\2022 GAD\"/>
    </mc:Choice>
  </mc:AlternateContent>
  <bookViews>
    <workbookView xWindow="0" yWindow="0" windowWidth="23040" windowHeight="9195"/>
  </bookViews>
  <sheets>
    <sheet name="Social Devt" sheetId="1" r:id="rId1"/>
    <sheet name="Economic Devt" sheetId="8" r:id="rId2"/>
    <sheet name="Environmental" sheetId="7" r:id="rId3"/>
    <sheet name="Infrastructure" sheetId="6" r:id="rId4"/>
    <sheet name="Institutional" sheetId="5" r:id="rId5"/>
  </sheets>
  <definedNames>
    <definedName name="_xlnm.Print_Titles" localSheetId="0">'Social Devt'!$8:$9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7" i="5" l="1"/>
  <c r="N37" i="6" l="1"/>
  <c r="N98" i="7" l="1"/>
  <c r="K92" i="7"/>
  <c r="K85" i="7"/>
  <c r="L37" i="7"/>
  <c r="N585" i="1" l="1"/>
  <c r="N477" i="1"/>
  <c r="N424" i="1"/>
  <c r="N422" i="1"/>
  <c r="N420" i="1"/>
  <c r="N416" i="1"/>
  <c r="N414" i="1"/>
  <c r="N412" i="1"/>
  <c r="N405" i="1"/>
  <c r="N403" i="1"/>
  <c r="N401" i="1"/>
  <c r="N396" i="1"/>
  <c r="N394" i="1"/>
  <c r="N392" i="1"/>
  <c r="N388" i="1"/>
  <c r="N386" i="1"/>
  <c r="N384" i="1"/>
  <c r="N379" i="1"/>
  <c r="N377" i="1"/>
  <c r="N375" i="1"/>
  <c r="N371" i="1"/>
  <c r="N369" i="1"/>
  <c r="N367" i="1"/>
  <c r="N362" i="1"/>
  <c r="N360" i="1"/>
  <c r="N358" i="1"/>
  <c r="N353" i="1"/>
  <c r="N351" i="1"/>
  <c r="N349" i="1"/>
  <c r="N344" i="1"/>
  <c r="N342" i="1"/>
  <c r="N340" i="1"/>
  <c r="N299" i="1"/>
  <c r="N297" i="1"/>
  <c r="N295" i="1"/>
  <c r="N293" i="1"/>
  <c r="N291" i="1"/>
  <c r="N289" i="1"/>
  <c r="L27" i="1" l="1"/>
  <c r="J27" i="1"/>
  <c r="K29" i="6" l="1"/>
  <c r="I29" i="6"/>
  <c r="K20" i="6"/>
  <c r="I20" i="6"/>
  <c r="N201" i="1"/>
  <c r="N199" i="1"/>
  <c r="N195" i="1"/>
  <c r="N156" i="1" l="1"/>
  <c r="N154" i="1"/>
  <c r="N149" i="1"/>
  <c r="L115" i="1"/>
  <c r="J115" i="1"/>
  <c r="L113" i="1"/>
  <c r="J113" i="1"/>
  <c r="L111" i="1"/>
  <c r="J111" i="1"/>
  <c r="L109" i="1"/>
  <c r="J109" i="1"/>
  <c r="L83" i="1"/>
  <c r="J83" i="1"/>
  <c r="L72" i="1"/>
  <c r="J72" i="1"/>
  <c r="N83" i="1" l="1"/>
  <c r="N68" i="1"/>
  <c r="N72" i="1"/>
  <c r="N89" i="1"/>
  <c r="N78" i="1"/>
  <c r="N470" i="1" l="1"/>
  <c r="N464" i="1"/>
  <c r="N456" i="1"/>
  <c r="M26" i="6" l="1"/>
  <c r="M29" i="6" l="1"/>
  <c r="N180" i="1" l="1"/>
  <c r="N178" i="1"/>
  <c r="N174" i="1"/>
  <c r="N137" i="1"/>
  <c r="N135" i="1"/>
  <c r="N219" i="5" l="1"/>
  <c r="M190" i="5"/>
  <c r="N173" i="5"/>
  <c r="N171" i="5"/>
  <c r="N169" i="5"/>
  <c r="N167" i="5"/>
  <c r="N165" i="5"/>
  <c r="K158" i="5"/>
  <c r="K151" i="5"/>
  <c r="N80" i="5" l="1"/>
  <c r="N78" i="5"/>
  <c r="N76" i="5"/>
  <c r="N70" i="5"/>
  <c r="N68" i="5"/>
  <c r="N66" i="5"/>
  <c r="N64" i="5"/>
  <c r="N62" i="5"/>
  <c r="N55" i="5"/>
  <c r="N53" i="5"/>
  <c r="N51" i="5"/>
  <c r="N49" i="5"/>
  <c r="K23" i="5"/>
  <c r="M23" i="5" s="1"/>
  <c r="K16" i="5"/>
  <c r="M16" i="5" s="1"/>
  <c r="M17" i="6" l="1"/>
  <c r="M20" i="6" l="1"/>
  <c r="M75" i="7" l="1"/>
  <c r="J75" i="7"/>
  <c r="M67" i="7"/>
  <c r="J67" i="7"/>
  <c r="N58" i="8" l="1"/>
  <c r="N56" i="8"/>
  <c r="N54" i="8"/>
  <c r="N52" i="8"/>
  <c r="N50" i="8"/>
  <c r="N622" i="1" l="1"/>
  <c r="N115" i="1" l="1"/>
  <c r="N113" i="1"/>
  <c r="N111" i="1"/>
  <c r="N109" i="1"/>
  <c r="N107" i="1"/>
  <c r="N130" i="1"/>
  <c r="N213" i="1"/>
  <c r="N211" i="1"/>
  <c r="N209" i="1"/>
  <c r="N207" i="1"/>
  <c r="N215" i="1"/>
  <c r="N217" i="1"/>
  <c r="N219" i="1"/>
  <c r="N221" i="1"/>
  <c r="N223" i="1"/>
  <c r="N225" i="1"/>
  <c r="N227" i="1"/>
  <c r="N229" i="1"/>
  <c r="N231" i="1"/>
  <c r="N233" i="1"/>
  <c r="N235" i="1"/>
  <c r="N432" i="1" l="1"/>
  <c r="N333" i="1" l="1"/>
  <c r="N331" i="1"/>
  <c r="N325" i="1"/>
  <c r="N323" i="1"/>
  <c r="N321" i="1"/>
  <c r="N283" i="1"/>
  <c r="N281" i="1"/>
  <c r="N279" i="1"/>
  <c r="N277" i="1"/>
  <c r="N275" i="1"/>
  <c r="N273" i="1"/>
  <c r="N271" i="1"/>
  <c r="N269" i="1"/>
  <c r="N29" i="1" l="1"/>
  <c r="N61" i="1"/>
  <c r="N60" i="1"/>
  <c r="N59" i="1"/>
  <c r="N58" i="1"/>
  <c r="N57" i="1"/>
  <c r="N56" i="1"/>
  <c r="N55" i="1"/>
  <c r="N54" i="1"/>
  <c r="N53" i="1"/>
  <c r="N52" i="1"/>
  <c r="N51" i="1"/>
  <c r="N50" i="1"/>
  <c r="N49" i="1"/>
  <c r="N48" i="1"/>
  <c r="N47" i="1"/>
  <c r="N46" i="1"/>
  <c r="N45" i="1"/>
  <c r="N43" i="1"/>
  <c r="N41" i="1"/>
  <c r="N39" i="1"/>
  <c r="N37" i="1"/>
  <c r="N35" i="1"/>
  <c r="N33" i="1"/>
  <c r="N31" i="1"/>
  <c r="N27" i="1"/>
  <c r="N15" i="1"/>
</calcChain>
</file>

<file path=xl/sharedStrings.xml><?xml version="1.0" encoding="utf-8"?>
<sst xmlns="http://schemas.openxmlformats.org/spreadsheetml/2006/main" count="1315" uniqueCount="543">
  <si>
    <t>Reference: PCW-DBM-DILG-NEDA JMC 2013-01</t>
  </si>
  <si>
    <t>Region:</t>
  </si>
  <si>
    <t>MIMAROPA</t>
  </si>
  <si>
    <t>Province:</t>
  </si>
  <si>
    <t>ORIENTAL MINDORO</t>
  </si>
  <si>
    <t>City/Municipality:</t>
  </si>
  <si>
    <t>I. SOCIAL DEVELOPMENT SECTOR</t>
  </si>
  <si>
    <t>1.A.</t>
  </si>
  <si>
    <t>DEMOGRAPHY</t>
  </si>
  <si>
    <t>Projected Population by Sex</t>
  </si>
  <si>
    <t>Male</t>
  </si>
  <si>
    <t>Female</t>
  </si>
  <si>
    <t>TOTAL</t>
  </si>
  <si>
    <t>CY:</t>
  </si>
  <si>
    <t>Projected Life Expectancy at Birth, by Sex</t>
  </si>
  <si>
    <t>Total Household Population by Age Group, by Sex (psa.gov.ph)</t>
  </si>
  <si>
    <t>All Ages</t>
  </si>
  <si>
    <t>5- 9</t>
  </si>
  <si>
    <t>10-14</t>
  </si>
  <si>
    <t>15-19</t>
  </si>
  <si>
    <t>20-24</t>
  </si>
  <si>
    <t>25-29</t>
  </si>
  <si>
    <t>30-34</t>
  </si>
  <si>
    <t>35-39</t>
  </si>
  <si>
    <t>40-44</t>
  </si>
  <si>
    <t>45-49</t>
  </si>
  <si>
    <t>50-54</t>
  </si>
  <si>
    <t>55-59</t>
  </si>
  <si>
    <t>60-64</t>
  </si>
  <si>
    <t>65-69</t>
  </si>
  <si>
    <t>70-74</t>
  </si>
  <si>
    <t>75-79</t>
  </si>
  <si>
    <t>1.B.</t>
  </si>
  <si>
    <t>EDUCATION</t>
  </si>
  <si>
    <t>Ratio of Girls to Boys in Primary Education</t>
  </si>
  <si>
    <t>Ratio of Girls to Boys in Secondary Education</t>
  </si>
  <si>
    <t>Ratio of Girls to Boys in Tertiary Education</t>
  </si>
  <si>
    <t>1.</t>
  </si>
  <si>
    <t>2.</t>
  </si>
  <si>
    <t>3.</t>
  </si>
  <si>
    <t>4.</t>
  </si>
  <si>
    <t>5.</t>
  </si>
  <si>
    <t>Kinder/Prep/Nursery</t>
  </si>
  <si>
    <t>Elementary</t>
  </si>
  <si>
    <t>Classroom-to-Pupil Ratio in Elementary and Secondary Schools</t>
  </si>
  <si>
    <t>No. of Classrooms</t>
  </si>
  <si>
    <t>Secondary</t>
  </si>
  <si>
    <t>Teacher-to-Pupil Ratio in Elementary and Secondary Schools</t>
  </si>
  <si>
    <t>No. of Teachers</t>
  </si>
  <si>
    <t>Post-Secondary and Higher Education Graduates by Major Programs (www.ched.gov.ph)</t>
  </si>
  <si>
    <t>Agricultural, Forestry, Fisheries, Vet. Med.</t>
  </si>
  <si>
    <t>Architectural and Town Planning</t>
  </si>
  <si>
    <t>Business Administration and Related</t>
  </si>
  <si>
    <t>Education and Teacher Training</t>
  </si>
  <si>
    <t>Engineering and Technology</t>
  </si>
  <si>
    <t>General</t>
  </si>
  <si>
    <t>Humanities</t>
  </si>
  <si>
    <t>Information Technology</t>
  </si>
  <si>
    <t>Maritime</t>
  </si>
  <si>
    <t>Mass Communication and Documentation</t>
  </si>
  <si>
    <t>Medical and Allied</t>
  </si>
  <si>
    <t>Natural Science</t>
  </si>
  <si>
    <t>Other Disciplines</t>
  </si>
  <si>
    <t>Service Trades</t>
  </si>
  <si>
    <t>Social and Behavioral Science</t>
  </si>
  <si>
    <t>Most Common Field of Study</t>
  </si>
  <si>
    <t>1.C.</t>
  </si>
  <si>
    <t>HEALTH</t>
  </si>
  <si>
    <t>HIV/AIDS</t>
  </si>
  <si>
    <t>Malaria</t>
  </si>
  <si>
    <t>Tuberculosis</t>
  </si>
  <si>
    <t>Other Diseases</t>
  </si>
  <si>
    <t>Mortality by Leading Causes, by age, and by Sex, 2 reference years (CORE GAD)</t>
  </si>
  <si>
    <t>Morbidity by Leading Causes, by age, and by Sex, 2 reference years (CORE GAD)</t>
  </si>
  <si>
    <t>Counselling services for women</t>
  </si>
  <si>
    <t>Pap smear</t>
  </si>
  <si>
    <t>Breast cancer exam (including mammogram)</t>
  </si>
  <si>
    <t>HIV prevalence maintained</t>
  </si>
  <si>
    <t>Policies, programs, guidelines, and services for the implementation of comprehensive, culture-sensitive and gender-responsive health programs and services (Note: Section 20B (1-7); C4 a-b Women's health risks related to pregnancy. Child-birth complications and gender-based violence (MCW-IRR Sec. 20)</t>
  </si>
  <si>
    <t>Sexuality education for parents</t>
  </si>
  <si>
    <t>Programs for elderly in every barangay to promote and maintain their well-being and social functioning</t>
  </si>
  <si>
    <t>Trainings for health service providers/educators</t>
  </si>
  <si>
    <t>Teen centers providing health and sexuality education and counselling (MCW-IRR Sec. 20 C)</t>
  </si>
  <si>
    <t>Program for breastfeeding and proper nutrition for lactating mothers (MCW-IRR Sec 20 A 1-11)</t>
  </si>
  <si>
    <t>Prevention and management of infertility and sexual dysfunction (MCW-IRR Sec 20 A 1-11)</t>
  </si>
  <si>
    <t>Internal-local health zones organized for the purpose of ensuring the provision of health services for neighbouring communities, in coordination with DOH (MCW-IRR Sec 20 B.6.d)</t>
  </si>
  <si>
    <t>1.D.</t>
  </si>
  <si>
    <t>SPECIAL BENEFIT LEAVE</t>
  </si>
  <si>
    <t>Number of women who availed of the special leave benefits due to surgery of gynaecological disorders, with full pay based on gross monthly compensation subject to existing laws, rules and regulations ( (MCW-IRR Sec. 20 B)</t>
  </si>
  <si>
    <t xml:space="preserve">1.G. </t>
  </si>
  <si>
    <t>SOCIAL WELFARE- CHILDREN</t>
  </si>
  <si>
    <t>Policies, plans and programs implemented to eliminate all forms of discrimination against girl children (MCW-IRR Sec. 35 A)</t>
  </si>
  <si>
    <t>GENDER-BASED VIOLENCE (GBV)/PROTECTION FROM ALL FORMS OF VIOLENCE</t>
  </si>
  <si>
    <t>Enhanced services, procedure and protocols in providing women victims of gender-related offenses (MCW-IRR Sec. 12 A.4)</t>
  </si>
  <si>
    <t>Relief programs that comply with international standards such as MISP (Minimum Initial Service Package) and other humanitarian service package for disaster and armed conflict situations (MCW-IRR Sec. 12 B.2)</t>
  </si>
  <si>
    <t>PROTECTION AND SECURITY IN TIMES OF DISASTER, CALAMITIES &amp; OTHER CRISIS SITUATIONS</t>
  </si>
  <si>
    <t>Gender responsive disaster risk reduction (DRR) policies (including guidelines) and programs implemented (MCW-IRR Sec. 13)</t>
  </si>
  <si>
    <t>Gender-responsive and rights-based work and financial plan on disasters, calamities and other crises in all phases of relief, recovery, rehabilitation and reconstruction (MCW-IRR Sec. 13 B)</t>
  </si>
  <si>
    <t>Presence of sex and age disaggregated data and reproductive health indicators (MCW-IRR Sec. 13 A.2)</t>
  </si>
  <si>
    <t>2. ECONOMIC DEVELOPMENT SECTOR</t>
  </si>
  <si>
    <t>2.A.</t>
  </si>
  <si>
    <t>2.B.</t>
  </si>
  <si>
    <t>LABOR AND EMPLOYMENT</t>
  </si>
  <si>
    <t>Number of livelihood training programs for women</t>
  </si>
  <si>
    <t>2.C.</t>
  </si>
  <si>
    <t>AGRICULTURE AND LAND UTILIZATION</t>
  </si>
  <si>
    <t>Provision of access and links of production areas to markets  (MCW-IRR Sec 23 B 14.a)</t>
  </si>
  <si>
    <t>Number of farmers with access to agricultural credit, by sex, by service provider, (latest available at least 2 years)</t>
  </si>
  <si>
    <t>CREDIT PROVIDER</t>
  </si>
  <si>
    <t>2.D.</t>
  </si>
  <si>
    <t>FOOD SELF SUFFICIENCY</t>
  </si>
  <si>
    <t>Gender-responsive PPAs on food security and sustainable use of productive resources developed and/or implemented (MCW-IRR Sec. 23)</t>
  </si>
  <si>
    <t>LGU programs and projects on food security and sustainable use of productive resources enhanced to become gender responsive (MCW-IRR Sec. 23)</t>
  </si>
  <si>
    <t>Rural women’s groups participating in the implementation of DA programs at the local level (e.g. food production, processing and marketing programs) (MCW-IRR Sec. 23)</t>
  </si>
  <si>
    <t>Appropriate training programs for food security to strengthen women’s capacities implemented (MCW-IRR Sec. 23 A 1.c )</t>
  </si>
  <si>
    <t>Number of women who have availed of training programs for food security (MCW-IRR Sec. 23 A 1.c )</t>
  </si>
  <si>
    <t>Promotion of the use of organic fertilizer in food production (MCW-IRR Sec. 23 A. 1. e)</t>
  </si>
  <si>
    <t>Provision of IECs on the use of alternative or renewable energy in food production (MCW-IRR Sec. 23 A.3)</t>
  </si>
  <si>
    <t>Availability of rainwater harvesting facilities as well as programs on rehabilitation of watershed areas for small women farmers (MCW-IRR Sec. 23 B. 5.c)</t>
  </si>
  <si>
    <t>Rural women participating in trainings on food production (MCW-IRR Sec. 23 B 9.g)</t>
  </si>
  <si>
    <t>2.E.</t>
  </si>
  <si>
    <t>FISHERY</t>
  </si>
  <si>
    <t>Policy guidelines ensuring full participation of women in the planning, designing, implementation and monitoring and evaluation of coastal resource management programs and designate coastal areas to be managed by women (MCW-IRR Sec. 23 B. 7)</t>
  </si>
  <si>
    <t>2.F.</t>
  </si>
  <si>
    <t>FORESTRY</t>
  </si>
  <si>
    <t>Community-managed ecotourism projects participated in by women stakeholders (MCW-IRR Sec. 23 B. 5.b)</t>
  </si>
  <si>
    <t>INDUSTRY</t>
  </si>
  <si>
    <t>Credit programs accessible to women</t>
  </si>
  <si>
    <t>Number of women who own business enterprises</t>
  </si>
  <si>
    <t>3. INFRASTRUCTURE SECTOR</t>
  </si>
  <si>
    <t>3.A.</t>
  </si>
  <si>
    <t>UTILITIES (WATER)</t>
  </si>
  <si>
    <t>3.B.</t>
  </si>
  <si>
    <t>SOCIAL SUPPORT</t>
  </si>
  <si>
    <t>4. ENVIRONMENTAL SECTOR</t>
  </si>
  <si>
    <t>4.A.</t>
  </si>
  <si>
    <t>RESOURCE BASE AND LAND USE</t>
  </si>
  <si>
    <t>Number of community-managed ecotourism projects participated in by women stakeholders? (MCW-IRR Sec. 23 B 5.b)</t>
  </si>
  <si>
    <t>4.B.</t>
  </si>
  <si>
    <t>TENURE MANAGEMENT</t>
  </si>
  <si>
    <t>Number of women beneficiaries of community-based forest management programs (CBFM)</t>
  </si>
  <si>
    <t>Area covered by leases and permits per lessee, by sex</t>
  </si>
  <si>
    <t>Area covered by CBFM as percent of total forest area</t>
  </si>
  <si>
    <t>4.C.</t>
  </si>
  <si>
    <t>FERTIIZER AND PESTICIDES USE</t>
  </si>
  <si>
    <t>5. INSTITUTIONAL SECTOR</t>
  </si>
  <si>
    <t>FY:</t>
  </si>
  <si>
    <t>EXPENDITURE</t>
  </si>
  <si>
    <t>Total public expenditure on capital outlay per capita, 2 reference years</t>
  </si>
  <si>
    <t>5.C.</t>
  </si>
  <si>
    <t>5.D.</t>
  </si>
  <si>
    <t>CAPACITY DEVELOPMENT</t>
  </si>
  <si>
    <t xml:space="preserve">LGUs conducting capacity building programs to strengthen women’s qualifications and performance to compete for third level positions (MCW-IRR Sec. 14 A) </t>
  </si>
  <si>
    <t>TYPE OF TRAINING</t>
  </si>
  <si>
    <t>Number of trainings that include topics on women’s self-confidence, advocacy and negotiation skills, over total number of trainings conducted</t>
  </si>
  <si>
    <t>Number of decision-makers and  implementers who attended Gender  Sensitivity Trainings or orientations, 2 years</t>
  </si>
  <si>
    <t>Presence of partnerships for capacity development on GAD, 2 years</t>
  </si>
  <si>
    <t>PARTICIPATION</t>
  </si>
  <si>
    <t>Previous Administration</t>
  </si>
  <si>
    <t>DEVELOPMENT ORIENTATION</t>
  </si>
  <si>
    <t>Proportion of “development” legislation, including gender-responsive legislations to total Sanggunian output, last and current administrations</t>
  </si>
  <si>
    <t>Presence of GAD/women-responsive structure (e.g. Committee on Decorum and Investigation, Council for the Protection of Children in Barangays/Municipality, Sanggunian Committee on Women, Children and Family, GAD focal point/persons, Local Commission on Women)</t>
  </si>
  <si>
    <t>Number of gender-responsive economic policies passed and programs and services on labor, wages, occupational health and safety, micro-insurance, social protection, etc. 
Implemented</t>
  </si>
  <si>
    <t xml:space="preserve">Use of sex-disaggregated data in planning </t>
  </si>
  <si>
    <t>Presence and maintenance of data and  referral systems/linkages</t>
  </si>
  <si>
    <t>CHED c/o EESD</t>
  </si>
  <si>
    <t>CY 2021</t>
  </si>
  <si>
    <t>CY 2022</t>
  </si>
  <si>
    <t>Leading Causes of Mortality CY 2022</t>
  </si>
  <si>
    <t>Leading Causes of Morbidity CY 2022</t>
  </si>
  <si>
    <t>Puerto Galera</t>
  </si>
  <si>
    <t>San Teodoro</t>
  </si>
  <si>
    <t>Bulalacao</t>
  </si>
  <si>
    <t>PSA</t>
  </si>
  <si>
    <t>PSA/CLUP/PDPFP</t>
  </si>
  <si>
    <t>0-4</t>
  </si>
  <si>
    <t>2020  Census of Pop</t>
  </si>
  <si>
    <t>DepEd</t>
  </si>
  <si>
    <t>SY:</t>
  </si>
  <si>
    <t>PSWDO</t>
  </si>
  <si>
    <t>Daycare</t>
  </si>
  <si>
    <t>Grade 1-6</t>
  </si>
  <si>
    <t>Grade 7-10</t>
  </si>
  <si>
    <t>Grade 11-12</t>
  </si>
  <si>
    <t xml:space="preserve">Provincial </t>
  </si>
  <si>
    <t>J HS</t>
  </si>
  <si>
    <t>S HS</t>
  </si>
  <si>
    <t>FILARIASIS</t>
  </si>
  <si>
    <t>DENGUE</t>
  </si>
  <si>
    <t>SCHISTOSOMIASIS</t>
  </si>
  <si>
    <t>_______________________</t>
  </si>
  <si>
    <t>PHO</t>
  </si>
  <si>
    <t>SLF (City/Municipal Level)</t>
  </si>
  <si>
    <t>MRF (Barangay Level)</t>
  </si>
  <si>
    <t>Other Services</t>
  </si>
  <si>
    <t>__________________</t>
  </si>
  <si>
    <t>YES/NO</t>
  </si>
  <si>
    <t>RATIO</t>
  </si>
  <si>
    <t>%</t>
  </si>
  <si>
    <t>Baco</t>
  </si>
  <si>
    <t>Number of a well-maintained health center with private rooms for physical exam/counselling</t>
  </si>
  <si>
    <t>Number of women interviewed</t>
  </si>
  <si>
    <t>Activities in partnership with CSOs and other agencies on youth sexuality education and health services (MCW-IRR Sec 20 A 1-11)</t>
  </si>
  <si>
    <t>PHRMO</t>
  </si>
  <si>
    <t>PPDO</t>
  </si>
  <si>
    <t>Ratio</t>
  </si>
  <si>
    <t>Province</t>
  </si>
  <si>
    <t>DILG</t>
  </si>
  <si>
    <t>SP</t>
  </si>
  <si>
    <t>PSWDO/PNP</t>
  </si>
  <si>
    <t>Type of measure adopted by camp managers to prevent sexual violence in evacuation centers and relocation sites (MCW-IRR Sec. 13 B.4)</t>
  </si>
  <si>
    <t>Type of measure adopted</t>
  </si>
  <si>
    <t>Functionality level of P/C/M/BDRRMC (MCW-IRR Sec. 13 A)</t>
  </si>
  <si>
    <t>Total Population</t>
  </si>
  <si>
    <t>Number of LGU officials except LCE and rank and files employees trained on mandatory gender and human rights (by type of trainng)</t>
  </si>
  <si>
    <t>LGU appointing authorities (LCEs) and those in executive managerial positions trained on gender and human rights, particularly on the cycle of continuum of violence, counselling and trauma healing (MCW-IRR Sec. 12 C)</t>
  </si>
  <si>
    <t>Number of Trainings</t>
  </si>
  <si>
    <t>Total Number of trainings conducted</t>
  </si>
  <si>
    <t>Number of programs implemented to  improve the productivity of women</t>
  </si>
  <si>
    <t>Number of trainings that integrate positive role concepts about women in its programs</t>
  </si>
  <si>
    <t>Number of trainings and orientations on Sexual Harassment Law and Domestic Violence conducted</t>
  </si>
  <si>
    <t>Number of trainings and workshops conducted on the promotion and protection of women’s human rights, economic rights and gender sensitivity</t>
  </si>
  <si>
    <t>Partners</t>
  </si>
  <si>
    <t>Committee/Council</t>
  </si>
  <si>
    <t>Policies</t>
  </si>
  <si>
    <t>Programs</t>
  </si>
  <si>
    <t>Availability of sex-disaggregated and gender-responsive data to total data generated</t>
  </si>
  <si>
    <t>Referral System</t>
  </si>
  <si>
    <t>PLO/PHRMO</t>
  </si>
  <si>
    <t>Addressed</t>
  </si>
  <si>
    <t>Resolved</t>
  </si>
  <si>
    <t>Total Case</t>
  </si>
  <si>
    <t>Number of complaints on sexual harassment at the workplace addressed/resolved, 3 years</t>
  </si>
  <si>
    <t>Data Source</t>
  </si>
  <si>
    <t>Total schoolchildren</t>
  </si>
  <si>
    <t>PDRRMO</t>
  </si>
  <si>
    <t>Number of a multi-purpose hall that can be accessed/used by women</t>
  </si>
  <si>
    <t>Marine</t>
  </si>
  <si>
    <t>Terestrial</t>
  </si>
  <si>
    <t xml:space="preserve">CY </t>
  </si>
  <si>
    <t>Total LGUs served by sanitary landfill</t>
  </si>
  <si>
    <t>PCDO/PAGO</t>
  </si>
  <si>
    <t>PCDO</t>
  </si>
  <si>
    <t>CHED/EESD</t>
  </si>
  <si>
    <t>PSWDO, DepEd</t>
  </si>
  <si>
    <t>c/o PSWDO
council
LCAT VAWC
LCPC</t>
  </si>
  <si>
    <t>Nutritional Status of Pregnant Women (incidence of malnutrition)</t>
  </si>
  <si>
    <t>Life Expectancy, by Sex</t>
  </si>
  <si>
    <t>Percentage of Family Planning users, by Sex</t>
  </si>
  <si>
    <t>Child Mortality Rate, by sex</t>
  </si>
  <si>
    <t>INFANT (0-9 months)</t>
  </si>
  <si>
    <t>CHILD (1-17 y/o)</t>
  </si>
  <si>
    <t>ADULT (18-59 y/o)</t>
  </si>
  <si>
    <t>SENIORS (60 y/o and above)</t>
  </si>
  <si>
    <t>Incidence of sexually transmitted diseases (STD) by sex, 3 reference years (CORE GAD)</t>
  </si>
  <si>
    <t>Naujan</t>
  </si>
  <si>
    <t>Victoria</t>
  </si>
  <si>
    <t>Socorro</t>
  </si>
  <si>
    <t>Pola</t>
  </si>
  <si>
    <t>Gloria</t>
  </si>
  <si>
    <t>Bansud</t>
  </si>
  <si>
    <t>Bongabong</t>
  </si>
  <si>
    <t>Roxas</t>
  </si>
  <si>
    <t>Calapan City</t>
  </si>
  <si>
    <t>Pinamalayan</t>
  </si>
  <si>
    <t>Mansalay</t>
  </si>
  <si>
    <t>Prevalence rates of:</t>
  </si>
  <si>
    <t>Number of cases of teenage pregnancy - 3 reference years</t>
  </si>
  <si>
    <t>Total Number of HHs</t>
  </si>
  <si>
    <t>Total Number of hhs</t>
  </si>
  <si>
    <t>HHs with access to family planning</t>
  </si>
  <si>
    <t xml:space="preserve">Maternal mortality rate per 100,000 live births </t>
  </si>
  <si>
    <t>Infant mortality rate per 1,000 live births</t>
  </si>
  <si>
    <t xml:space="preserve">Under five mortality rate per 1,000 live births </t>
  </si>
  <si>
    <t>Prevalence of underweight children under five years of age</t>
  </si>
  <si>
    <t>Contraceptive prevalence rate (all methods)</t>
  </si>
  <si>
    <t>RATE</t>
  </si>
  <si>
    <t>LEVEL</t>
  </si>
  <si>
    <t xml:space="preserve"> PDRRMO/PSWDO</t>
  </si>
  <si>
    <t>No. of Students</t>
  </si>
  <si>
    <t>Population of 3.5-24 years old by level Currently Attending, by Age Group and by Sex</t>
  </si>
  <si>
    <t>Coordination mechanisms with PNP, DOJ, CHR, DSWD and LGU established to appropriate assistance to female faculty, personnel and students who are victims of rape, sexual harassment and other forms of violence against women and discrimination (MCW IRR Sec. 16. B.5)</t>
  </si>
  <si>
    <t xml:space="preserve"> PDRRMO, PSWDO</t>
  </si>
  <si>
    <t xml:space="preserve">1. </t>
  </si>
  <si>
    <t xml:space="preserve">3. </t>
  </si>
  <si>
    <t>PDRRMO, SP</t>
  </si>
  <si>
    <t>Gender and Development Database</t>
  </si>
  <si>
    <t>PAgO</t>
  </si>
  <si>
    <t>PAgO,ProVet</t>
  </si>
  <si>
    <t>IECs</t>
  </si>
  <si>
    <t>PAgO, PG-ENRO, SP</t>
  </si>
  <si>
    <t>PG-ENRO</t>
  </si>
  <si>
    <t>PhP</t>
  </si>
  <si>
    <t>Number of marine and terrestrial protected areas (PAs) managed by women (MCW-IRR Sec. 23 B 5.a)</t>
  </si>
  <si>
    <t>Number of women who have participated in the management of protected areas (MCW-IRR Sec. 23, B. 5a)</t>
  </si>
  <si>
    <t>No. of Lessee</t>
  </si>
  <si>
    <t>Area covered by leases and permits</t>
  </si>
  <si>
    <t>Total Forest Area</t>
  </si>
  <si>
    <t>Area Covered by CBFM</t>
  </si>
  <si>
    <r>
      <t>Gender and Development Database</t>
    </r>
    <r>
      <rPr>
        <sz val="10"/>
        <color theme="4"/>
        <rFont val="Trebuchet MS"/>
        <family val="2"/>
      </rPr>
      <t xml:space="preserve">
created by: LGOO VI Michael Angelo Manalon, DILG Occidental Mindoro</t>
    </r>
  </si>
  <si>
    <t>Share of number of household/family over protected area (in hectare/household/per sex of household head)</t>
  </si>
  <si>
    <t>Protected area (ha)</t>
  </si>
  <si>
    <t>DENR, PG-ENRO</t>
  </si>
  <si>
    <t>Number of WATSAN facilities</t>
  </si>
  <si>
    <t>PEO</t>
  </si>
  <si>
    <r>
      <t>5.</t>
    </r>
    <r>
      <rPr>
        <sz val="10"/>
        <color theme="1"/>
        <rFont val="Trebuchet MS"/>
        <family val="2"/>
      </rPr>
      <t>B</t>
    </r>
    <r>
      <rPr>
        <b/>
        <sz val="10"/>
        <color theme="1"/>
        <rFont val="Trebuchet MS"/>
        <family val="2"/>
      </rPr>
      <t>.</t>
    </r>
  </si>
  <si>
    <t>Total Public expenditure on capital outlay</t>
  </si>
  <si>
    <t>OPA/PBO</t>
  </si>
  <si>
    <t>Women's self-confidence</t>
  </si>
  <si>
    <t>Advocay</t>
  </si>
  <si>
    <t>Negotiation Skills</t>
  </si>
  <si>
    <t>Promotion and protection of women's human rights</t>
  </si>
  <si>
    <t>Economic rights</t>
  </si>
  <si>
    <t>Gender sensitivity</t>
  </si>
  <si>
    <t xml:space="preserve">CY: </t>
  </si>
  <si>
    <t>July 2019-June 2022</t>
  </si>
  <si>
    <t>Number of "development" legislation</t>
  </si>
  <si>
    <t>Total Sangguniang Output</t>
  </si>
  <si>
    <t>Present Administration</t>
  </si>
  <si>
    <t>July 2022 - Present</t>
  </si>
  <si>
    <t>Number of sex dissaggregated and gender-responsive data</t>
  </si>
  <si>
    <t>Total Number of data generated</t>
  </si>
  <si>
    <t xml:space="preserve">Number of hhs with source/access to safe drinking water </t>
  </si>
  <si>
    <t>HHs without sanitary toilets</t>
  </si>
  <si>
    <t>Number of Comprehensive health information and education programs implemented/provided:</t>
  </si>
  <si>
    <t>Maintenance of an updated database of women fisher folk (MCW-IRR Sec. 23 B 6.b)</t>
  </si>
  <si>
    <t>Increased water and sanitation (WATSAN) facilities to schoolchildren ratio</t>
  </si>
  <si>
    <t>Leading Causes of Mortality CY 2023</t>
  </si>
  <si>
    <t>Leading Causes of Morbidity CY 2023</t>
  </si>
  <si>
    <t>HPV</t>
  </si>
  <si>
    <t>Anti-flu/Pneumonia</t>
  </si>
  <si>
    <t>Number of women who accessed quality maternal, and post-partum care and services from health facilities and qualified health personnel, 3 years (PGOM - managed)</t>
  </si>
  <si>
    <t>Number of women reported to have equal decision on the number of children and number of years between pregnancies</t>
  </si>
  <si>
    <t>Percentage of women who reported to have equal decision on the number of children and number of years between pregnancies over number of women interviewed, latest - when?</t>
  </si>
  <si>
    <t>Age appropriate adolescent health and sexuality education in public schools</t>
  </si>
  <si>
    <t>Comprehensive development and management plans (CDMP) and industrial forest management agreements (IFMA) integrated with gender concerns  (MCW Sec.23 B.3c) (Y?-2023)</t>
  </si>
  <si>
    <t>Council (for reorganization)</t>
  </si>
  <si>
    <t>Children's Code</t>
  </si>
  <si>
    <t>GAD Code</t>
  </si>
  <si>
    <t>Bahay Kanlungan Services:</t>
  </si>
  <si>
    <t>YES</t>
  </si>
  <si>
    <t>Refer to PO 2004-04 - Ordinance Enacting the Coastal Marine and Inland Water Resources Management Code of Oriental Mindoro</t>
  </si>
  <si>
    <t>MPA</t>
  </si>
  <si>
    <t>TPA</t>
  </si>
  <si>
    <t>All concerned</t>
  </si>
  <si>
    <t>PSWDO/SP</t>
  </si>
  <si>
    <t>Sanggunian Committee on Women, Children and Family</t>
  </si>
  <si>
    <t>PGFPS</t>
  </si>
  <si>
    <t>LCW</t>
  </si>
  <si>
    <t>ELTS</t>
  </si>
  <si>
    <t>PGOM-GAD Database</t>
  </si>
  <si>
    <t>BK</t>
  </si>
  <si>
    <t>GPB</t>
  </si>
  <si>
    <t>All implementers</t>
  </si>
  <si>
    <t>2022-2023</t>
  </si>
  <si>
    <t>Availability of Functional Literacy Training Program for Women (2023)</t>
  </si>
  <si>
    <t>1. Attending</t>
  </si>
  <si>
    <t>CY 2023</t>
  </si>
  <si>
    <t xml:space="preserve">Maternal mortality Rate (CORE GAD)  </t>
  </si>
  <si>
    <t>Infant mortality rate</t>
  </si>
  <si>
    <t>Percentage of households (hhs) with access to family planning services (2023)</t>
  </si>
  <si>
    <t>Percentage of households with source/access to safe drinking water (2023)</t>
  </si>
  <si>
    <t>Percentage of households without sanitary toilets (2023)</t>
  </si>
  <si>
    <t>Number of barangay health center (2023)</t>
  </si>
  <si>
    <t>Presence of garbage disposal system (2023)</t>
  </si>
  <si>
    <t>Disease control program for sexually transmitted diseases or HIV/AIDS (2023)</t>
  </si>
  <si>
    <t>Availability of family planning services (2023)</t>
  </si>
  <si>
    <t>Number of women who availed the following services (2023)</t>
  </si>
  <si>
    <t>Social Development (2023)</t>
  </si>
  <si>
    <t>Programs for maternal care developed and implemented, to include pre-natal services, delivery and post-natal services to address pregnancy and infant health and nutrition (MCW-IRR Sec 20 A.1) (2023)</t>
  </si>
  <si>
    <t xml:space="preserve">Maternal and pre-natal services delivered and post natal services addressing pregnancy and infant health nutrition (MCW-IRR Sec 20 A 1-11) </t>
  </si>
  <si>
    <t>Prevention and management of reproductive tract infection including STIs, HIV and AIDS (MCW-IRR Sec 20 A 1-11) (2023)</t>
  </si>
  <si>
    <r>
      <t xml:space="preserve">Prevention and management of </t>
    </r>
    <r>
      <rPr>
        <b/>
        <sz val="10"/>
        <rFont val="Trebuchet MS"/>
        <family val="2"/>
      </rPr>
      <t xml:space="preserve">reproductive-related illnesses (breast and cervical cancers) and other gynaecological conditions and disorders </t>
    </r>
    <r>
      <rPr>
        <sz val="10"/>
        <color theme="1"/>
        <rFont val="Trebuchet MS"/>
        <family val="2"/>
      </rPr>
      <t>(MCW-IRR Sec 20 A 1-11)(2023)</t>
    </r>
  </si>
  <si>
    <t>PPAs that care for elderly women (MCW-IRR Sec 20 A 1-11)(2023)</t>
  </si>
  <si>
    <t>PPAs on management, treatment, and intervention of mental health problems of women and girls (MCW-IRR Sec 20 A 1-11)(2023)</t>
  </si>
  <si>
    <t>Human resource development plan to ensure sufficient number of skilled health availability of qualified and capable health service providers including coordination with the academe, human resource deployment  program to meet LGU needs (MCW-IRR Sec 2 B.6 b.i. and b.ii.)(2023)</t>
  </si>
  <si>
    <t>CSC guidelines on special leave benefit for women due to surgery caused by gynaecological disorders adopted and implemented (MCW-IRR Sec. 20 B6.g)(2023)</t>
  </si>
  <si>
    <t>Yes</t>
  </si>
  <si>
    <t>Microfinancing for Dulangan Women's Association</t>
  </si>
  <si>
    <t>Credit Financing</t>
  </si>
  <si>
    <t>Value Addition of Agricultural Commodities in Oriental Mindoro</t>
  </si>
  <si>
    <t>Grain Production Enhancement Program</t>
  </si>
  <si>
    <t>Institutional Development Program</t>
  </si>
  <si>
    <t>Fish Utilization and Processing Program</t>
  </si>
  <si>
    <t>Farmers Information Technology Services</t>
  </si>
  <si>
    <t>6.</t>
  </si>
  <si>
    <t>Biodiversity-friendly Livelihood</t>
  </si>
  <si>
    <t>7.</t>
  </si>
  <si>
    <t>Province-led Agriculture and Fisheries Extension System (PAFES)</t>
  </si>
  <si>
    <t>8.</t>
  </si>
  <si>
    <t>Market Support Services</t>
  </si>
  <si>
    <t>Land Bank of the Philippines</t>
  </si>
  <si>
    <t>High Value Commercial Crops Development Program</t>
  </si>
  <si>
    <t>Fish Utilization and Processign Program</t>
  </si>
  <si>
    <t>Inland Fisheries and Aquaculture Development Program</t>
  </si>
  <si>
    <t>Organic Agriculture Value Chain Development Program</t>
  </si>
  <si>
    <t>9.</t>
  </si>
  <si>
    <t>Provincial Demonstration Farm</t>
  </si>
  <si>
    <t>10.</t>
  </si>
  <si>
    <t>Farm Mechanization Program</t>
  </si>
  <si>
    <t>11.</t>
  </si>
  <si>
    <t>Food Security Program for IPs</t>
  </si>
  <si>
    <t>12.</t>
  </si>
  <si>
    <t>Integrated Coastal Management  and Development Program</t>
  </si>
  <si>
    <t>Samahan ng mga Katutubong Kababaihan ng Baclayan (SKKB)</t>
  </si>
  <si>
    <t>Association of Women along Coast</t>
  </si>
  <si>
    <t>Samahan ng mga Kababaihan Iraya Mangyan ng Talipanan</t>
  </si>
  <si>
    <t>Baco Federation of RICs</t>
  </si>
  <si>
    <t>Calapan City Federation of Rural Improvement Clubs (CALCFRIC)</t>
  </si>
  <si>
    <t>Pakyas RIC</t>
  </si>
  <si>
    <t>San Juan RIC</t>
  </si>
  <si>
    <t>Bongabong RIC Federation</t>
  </si>
  <si>
    <t>Naujan RIC Federation</t>
  </si>
  <si>
    <t>Federation of RIC Socorro OM</t>
  </si>
  <si>
    <t xml:space="preserve"> Poblacion Bansud RIC</t>
  </si>
  <si>
    <t>Samahang Kababaihan ng Salcedo</t>
  </si>
  <si>
    <t>Pag-asa RIC</t>
  </si>
  <si>
    <t>13.</t>
  </si>
  <si>
    <t>Samahan ng Nagkakaisang Kababaihan ng Maluanluan (SNKM)</t>
  </si>
  <si>
    <t>Grain Production  Enhancement Program</t>
  </si>
  <si>
    <t>Aquaculture Development Program</t>
  </si>
  <si>
    <t xml:space="preserve">Reducing postharvest Losses in Paddy </t>
  </si>
  <si>
    <t>Rice Mechanization PH Technologies</t>
  </si>
  <si>
    <t>Bureau of Animal Insudtry (BAI) Tubular Polyethylene Digester (BAI-TPED)</t>
  </si>
  <si>
    <t>Wind Pump Irrigation System</t>
  </si>
  <si>
    <t>No program relative to watershed rehabilitation</t>
  </si>
  <si>
    <t xml:space="preserve">Mobilization of Response Mechanisms </t>
  </si>
  <si>
    <t xml:space="preserve">100% of gender-responsive, culture and conflict sensitive camp management and protection provided services </t>
  </si>
  <si>
    <t xml:space="preserve">100% essential medical and public health services (WASH, NiEM, MHPSS, MISP-SRH) delivered services  </t>
  </si>
  <si>
    <t xml:space="preserve">100% of affected families/individuals provided with relief goods and non-food items </t>
  </si>
  <si>
    <t>Mobilization of Response Mechanisms</t>
  </si>
  <si>
    <t>Posting of Evacuation Guidelines</t>
  </si>
  <si>
    <t>Prepositioning of hygine kits</t>
  </si>
  <si>
    <t>Prepositioning of modular tents</t>
  </si>
  <si>
    <t>Calapan City Division</t>
  </si>
  <si>
    <t>Oriental Mindoro Division</t>
  </si>
  <si>
    <t>80 year an Over</t>
  </si>
  <si>
    <t>2020-2025</t>
  </si>
  <si>
    <t>PGOM Zero Iliteracy and Inumeracy Program</t>
  </si>
  <si>
    <t>Nutritional Status, by Sex, by group 0-59 months</t>
  </si>
  <si>
    <t>Underweight</t>
  </si>
  <si>
    <t>Severely Underweight</t>
  </si>
  <si>
    <t>Stunted</t>
  </si>
  <si>
    <t>Severely Stunted</t>
  </si>
  <si>
    <t>Moderately Wasted</t>
  </si>
  <si>
    <t>Severely Wasted</t>
  </si>
  <si>
    <t>Infections specific to perinatal period</t>
  </si>
  <si>
    <t>Respiratory and cardiovascular disorders specific to perinatal period</t>
  </si>
  <si>
    <t>Other Bacterial Diseases</t>
  </si>
  <si>
    <t>General symptoms and signs</t>
  </si>
  <si>
    <t>Influenza and pneumonia</t>
  </si>
  <si>
    <t>Other forms of heart disease</t>
  </si>
  <si>
    <t>Symptoms and signs involvng circulatory and respiratory systems</t>
  </si>
  <si>
    <t>Ischaemic heart disease</t>
  </si>
  <si>
    <t>Malignant Neoplasms</t>
  </si>
  <si>
    <t>Event of undetermined intent</t>
  </si>
  <si>
    <t>III-identified and unknown causes</t>
  </si>
  <si>
    <t>Hypertensive</t>
  </si>
  <si>
    <t>Acute Upper Respiratory Infection</t>
  </si>
  <si>
    <t>Influenza and Pneumonia</t>
  </si>
  <si>
    <t>Ischaemic Heart Disease</t>
  </si>
  <si>
    <t>III-defined and unknown causes of mortality</t>
  </si>
  <si>
    <t>Oriental Mindoro</t>
  </si>
  <si>
    <t>Provision of medicines</t>
  </si>
  <si>
    <t>Health Education Awareness</t>
  </si>
  <si>
    <t>Injectables (DMPA/POI)</t>
  </si>
  <si>
    <t>Implant</t>
  </si>
  <si>
    <t>IUD</t>
  </si>
  <si>
    <t>NFP-LAM/BBT/CMM/STM/SDM</t>
  </si>
  <si>
    <t>BTL/NSV</t>
  </si>
  <si>
    <t>No</t>
  </si>
  <si>
    <t>Early Childhood Care and Development</t>
  </si>
  <si>
    <t>Barangay First 1 thousand Days</t>
  </si>
  <si>
    <t>Multiple Micronutrient Supplemention</t>
  </si>
  <si>
    <t>Feeding Programs</t>
  </si>
  <si>
    <t>Health Awareness and Education</t>
  </si>
  <si>
    <t>Pabasa sa Nutrition</t>
  </si>
  <si>
    <t>Distribution of Milk Powder</t>
  </si>
  <si>
    <t>Distribution of Calcium Carbonate, Iron and Follic Acid</t>
  </si>
  <si>
    <t>Health Education and Awareness</t>
  </si>
  <si>
    <t>Buntis Congress</t>
  </si>
  <si>
    <t>Lecture/Counseling</t>
  </si>
  <si>
    <t>HPV vaccine</t>
  </si>
  <si>
    <t>VIA</t>
  </si>
  <si>
    <t>Pap Smear</t>
  </si>
  <si>
    <t>Breast Cancer Exam</t>
  </si>
  <si>
    <t>Blindness Prevention Program</t>
  </si>
  <si>
    <t>Immunization for Senior Citizen</t>
  </si>
  <si>
    <t>Provision of HPN DM medicines</t>
  </si>
  <si>
    <t>Kumusta Ka, Mindoreño? (telepsych consultation)</t>
  </si>
  <si>
    <t>provision of medicines</t>
  </si>
  <si>
    <t>Newborn Screening Continuity Clinic Training</t>
  </si>
  <si>
    <t>Maternal, Perinatal Death Surveillance and Response Training</t>
  </si>
  <si>
    <t>Malaria Microscopy Refresher Course for Medical Technology</t>
  </si>
  <si>
    <t>Mental Health Gap Action Programme Training</t>
  </si>
  <si>
    <t>Training in Clinical and Primary Care Management for Client with HIV Infection</t>
  </si>
  <si>
    <t>CSC Resolution No. 1000432</t>
  </si>
  <si>
    <t>CSC MC No. 25 s. 2010</t>
  </si>
  <si>
    <t>RA 9170</t>
  </si>
  <si>
    <t xml:space="preserve">1.F. </t>
  </si>
  <si>
    <t>Management and Conservation of Bancal Mangrove, Bulalacao - Kaisa ako, Babae ako, Ginagalang ako (KABAGA) -  42 members</t>
  </si>
  <si>
    <t>Wawa River and Mangrove Forest Kayaking, Pinamalayan - Barangay Wawa Women's Association - 50 members</t>
  </si>
  <si>
    <t>Silonay Mangrove Forest Protection and Planting, Calapan City - Sama-Samang Nagkakaisang Pamayanan ng Silonay (SNPS) - 84 female out of 135 members</t>
  </si>
  <si>
    <t>Montelago Hot Spring, Naujan - Montelago Tour Guide Association - 12 female out 28 members</t>
  </si>
  <si>
    <t xml:space="preserve"> Carabao Cart Riding to Tukuran Falls, San Teodoro - Tukuran Cart Association - 32 female out of 71 members</t>
  </si>
  <si>
    <t>Prov'l Tourism Office</t>
  </si>
  <si>
    <t>Forest Land-use Agreement (FLAg) - Catuiran Hydropower Corp (CFP)</t>
  </si>
  <si>
    <t>FLAg - ORMIN Power Incorporated (OPI)</t>
  </si>
  <si>
    <t>FLAg - Philippine Hybrid Energy Systems, Inc (PHESI)</t>
  </si>
  <si>
    <t>DepED(EESD/PPESO)</t>
  </si>
  <si>
    <t>Supervisory Development Program Course I</t>
  </si>
  <si>
    <t>GAD Orientation</t>
  </si>
  <si>
    <t xml:space="preserve"> PHRMO</t>
  </si>
  <si>
    <t>PCW</t>
  </si>
  <si>
    <t>Tools in monitoring and evaluation of gender design features in housing and all other kinds of infrastructure plans and strategies (MCW-IRR Sec. 24 A.6) (2023)</t>
  </si>
  <si>
    <t>1. E. SHELTER</t>
  </si>
  <si>
    <t xml:space="preserve">1.H. </t>
  </si>
  <si>
    <t>Guideline questionnaire</t>
  </si>
  <si>
    <t>Copy of approved POW, NTP, DED, and Budget for the Contract</t>
  </si>
  <si>
    <t>Project geo-tagging</t>
  </si>
  <si>
    <t>List of ESA beneficiaries from PSDWO</t>
  </si>
  <si>
    <t>Projects in the CDP that respects Cultural practices</t>
  </si>
  <si>
    <t>Local Cultute, Arts and Heritage Development Project</t>
  </si>
  <si>
    <t>Culture, Arts and Heritage Protection, Preservation and Conservation Project</t>
  </si>
  <si>
    <t>LOCAL CULTURAL DEVELOPMENT PROGRAM</t>
  </si>
  <si>
    <t>Culture, Arts and Heritage Promotions Program</t>
  </si>
  <si>
    <t>CDP- Gloria</t>
  </si>
  <si>
    <t>.Prov'l Or. No. 151-2023- An Ordinance institutionalizing the programs and services to solo parents and their children, providing funds therefor, and for other purposes.</t>
  </si>
  <si>
    <t>Prov'l Or. No. 153-2023 - An Ordinance institutionalizing the Local Farmers support program, appropriating funds therefor and for other purposes.</t>
  </si>
  <si>
    <t xml:space="preserve"> PAGO</t>
  </si>
  <si>
    <t>Alternative Feed Resources Production</t>
  </si>
  <si>
    <t>Production of various livestock and poultry commodities</t>
  </si>
  <si>
    <t>ProVet</t>
  </si>
  <si>
    <t>Livestock and poultry dispersal program</t>
  </si>
  <si>
    <t>Rural Improvement Club*</t>
  </si>
  <si>
    <t>Samahan ng Nagkakaisang Kababaihan at Mangingisda ng Sitio Bucana (SNKMB) - Roxas</t>
  </si>
  <si>
    <t>PAgO, ProVet</t>
  </si>
  <si>
    <t>Natural Farming System Seminar</t>
  </si>
  <si>
    <t>Natural Farming System / Alternative Feed Resources Production</t>
  </si>
  <si>
    <t>Rural Improvement Club</t>
  </si>
  <si>
    <t>Provincial Tourism</t>
  </si>
  <si>
    <t xml:space="preserve"> PG-ENRO</t>
  </si>
  <si>
    <r>
      <t>5.</t>
    </r>
    <r>
      <rPr>
        <sz val="10"/>
        <color theme="1"/>
        <rFont val="Trebuchet MS"/>
        <family val="2"/>
      </rPr>
      <t>A</t>
    </r>
    <r>
      <rPr>
        <b/>
        <sz val="10"/>
        <color theme="1"/>
        <rFont val="Trebuchet MS"/>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</si>
</sst>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_(* #,##0_);_(* \(#,##0\);_(* &quot;-&quot;??_);_(@_)"/>
    <numFmt numFmtId="166" formatCode="_(* #,##0.0_);_(* \(#,##0.0\);_(* &quot;-&quot;??_);_(@_)"/>
  </numFmts>
  <fonts count="17">
    <font>
      <sz val="11"/>
      <color theme="1"/>
      <name val="Arial"/>
      <charset val="134"/>
    </font>
    <font>
      <sz val="10"/>
      <color rgb="FFFF0000"/>
      <name val="Trebuchet MS"/>
      <family val="2"/>
    </font>
    <font>
      <sz val="10"/>
      <color theme="1"/>
      <name val="Trebuchet MS"/>
      <family val="2"/>
    </font>
    <font>
      <sz val="10"/>
      <name val="Trebuchet MS"/>
      <family val="2"/>
    </font>
    <font>
      <b/>
      <sz val="10"/>
      <color theme="1"/>
      <name val="Trebuchet MS"/>
      <family val="2"/>
    </font>
    <font>
      <b/>
      <sz val="10"/>
      <name val="Trebuchet MS"/>
      <family val="2"/>
    </font>
    <font>
      <sz val="11"/>
      <color theme="1"/>
      <name val="Arial"/>
      <family val="2"/>
    </font>
    <font>
      <sz val="10"/>
      <color theme="4"/>
      <name val="Trebuchet MS"/>
      <family val="2"/>
    </font>
    <font>
      <sz val="11"/>
      <color theme="1"/>
      <name val="Arial"/>
      <family val="2"/>
    </font>
    <font>
      <b/>
      <sz val="10"/>
      <color theme="8" tint="-0.249977111117893"/>
      <name val="Trebuchet MS"/>
      <family val="2"/>
    </font>
    <font>
      <sz val="10"/>
      <color rgb="FF000000"/>
      <name val="Trebuchet MS"/>
      <family val="2"/>
    </font>
    <font>
      <b/>
      <sz val="10"/>
      <color rgb="FFFF0000"/>
      <name val="Trebuchet MS"/>
      <family val="2"/>
    </font>
    <font>
      <sz val="9"/>
      <color theme="1"/>
      <name val="Trebuchet MS"/>
      <family val="2"/>
    </font>
    <font>
      <sz val="8"/>
      <color theme="1"/>
      <name val="Trebuchet MS"/>
      <family val="2"/>
    </font>
    <font>
      <sz val="9"/>
      <name val="Trebuchet MS"/>
      <family val="2"/>
    </font>
    <font>
      <u/>
      <sz val="10"/>
      <color theme="1"/>
      <name val="Trebuchet MS"/>
      <family val="2"/>
    </font>
    <font>
      <sz val="8"/>
      <name val="Trebuchet MS"/>
      <family val="2"/>
    </font>
  </fonts>
  <fills count="7">
    <fill>
      <patternFill patternType="none"/>
    </fill>
    <fill>
      <patternFill patternType="gray125"/>
    </fill>
    <fill>
      <patternFill patternType="solid">
        <fgColor theme="0"/>
        <bgColor indexed="64"/>
      </patternFill>
    </fill>
    <fill>
      <patternFill patternType="solid">
        <fgColor theme="0"/>
        <bgColor rgb="FFFF0000"/>
      </patternFill>
    </fill>
    <fill>
      <patternFill patternType="solid">
        <fgColor theme="9"/>
        <bgColor rgb="FFFFFF00"/>
      </patternFill>
    </fill>
    <fill>
      <patternFill patternType="solid">
        <fgColor theme="9"/>
        <bgColor indexed="64"/>
      </patternFill>
    </fill>
    <fill>
      <patternFill patternType="solid">
        <fgColor theme="0"/>
        <bgColor rgb="FFFFFF00"/>
      </patternFill>
    </fill>
  </fills>
  <borders count="41">
    <border>
      <left/>
      <right/>
      <top/>
      <bottom/>
      <diagonal/>
    </border>
    <border>
      <left/>
      <right/>
      <top/>
      <bottom style="thin">
        <color auto="1"/>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indexed="64"/>
      </top>
      <bottom/>
      <diagonal/>
    </border>
    <border>
      <left/>
      <right style="medium">
        <color rgb="FF000000"/>
      </right>
      <top style="medium">
        <color indexed="64"/>
      </top>
      <bottom/>
      <diagonal/>
    </border>
    <border>
      <left/>
      <right/>
      <top style="thin">
        <color rgb="FF000000"/>
      </top>
      <bottom style="thin">
        <color auto="1"/>
      </bottom>
      <diagonal/>
    </border>
    <border>
      <left/>
      <right/>
      <top style="thin">
        <color auto="1"/>
      </top>
      <bottom style="thin">
        <color auto="1"/>
      </bottom>
      <diagonal/>
    </border>
    <border>
      <left style="medium">
        <color rgb="FF000000"/>
      </left>
      <right/>
      <top/>
      <bottom style="thin">
        <color indexed="64"/>
      </bottom>
      <diagonal/>
    </border>
    <border>
      <left/>
      <right style="medium">
        <color rgb="FF000000"/>
      </right>
      <top/>
      <bottom style="thin">
        <color indexed="64"/>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style="medium">
        <color indexed="64"/>
      </right>
      <top/>
      <bottom/>
      <diagonal/>
    </border>
    <border>
      <left style="medium">
        <color rgb="FF000000"/>
      </left>
      <right/>
      <top/>
      <bottom style="medium">
        <color indexed="64"/>
      </bottom>
      <diagonal/>
    </border>
    <border>
      <left/>
      <right style="medium">
        <color rgb="FF000000"/>
      </right>
      <top/>
      <bottom style="medium">
        <color indexed="64"/>
      </bottom>
      <diagonal/>
    </border>
  </borders>
  <cellStyleXfs count="4">
    <xf numFmtId="0" fontId="0" fillId="0" borderId="0"/>
    <xf numFmtId="0" fontId="6" fillId="0" borderId="0"/>
    <xf numFmtId="9" fontId="8" fillId="0" borderId="0" applyFont="0" applyFill="0" applyBorder="0" applyAlignment="0" applyProtection="0"/>
    <xf numFmtId="43" fontId="8" fillId="0" borderId="0" applyFont="0" applyFill="0" applyBorder="0" applyAlignment="0" applyProtection="0"/>
  </cellStyleXfs>
  <cellXfs count="484">
    <xf numFmtId="0" fontId="0" fillId="0" borderId="0" xfId="0"/>
    <xf numFmtId="0" fontId="2" fillId="0" borderId="0" xfId="0" applyFont="1"/>
    <xf numFmtId="0" fontId="3" fillId="0" borderId="2" xfId="0" applyFont="1" applyBorder="1"/>
    <xf numFmtId="0" fontId="3" fillId="0" borderId="4" xfId="0" applyFont="1" applyBorder="1"/>
    <xf numFmtId="0" fontId="3" fillId="0" borderId="0" xfId="0" applyFont="1"/>
    <xf numFmtId="0" fontId="3" fillId="0" borderId="8" xfId="0" applyFont="1" applyBorder="1"/>
    <xf numFmtId="0" fontId="3" fillId="0" borderId="5" xfId="0" applyFont="1" applyBorder="1"/>
    <xf numFmtId="0" fontId="3" fillId="0" borderId="6" xfId="0" applyFont="1" applyBorder="1"/>
    <xf numFmtId="0" fontId="3" fillId="0" borderId="9" xfId="0" applyFont="1" applyBorder="1"/>
    <xf numFmtId="0" fontId="1" fillId="0" borderId="0" xfId="0" applyFont="1"/>
    <xf numFmtId="0" fontId="1" fillId="0" borderId="4" xfId="0" applyFont="1" applyBorder="1"/>
    <xf numFmtId="0" fontId="1" fillId="0" borderId="8" xfId="0" applyFont="1" applyBorder="1"/>
    <xf numFmtId="0" fontId="2" fillId="0" borderId="2" xfId="0" applyFont="1" applyBorder="1"/>
    <xf numFmtId="0" fontId="2" fillId="0" borderId="1" xfId="0" applyFont="1" applyBorder="1"/>
    <xf numFmtId="0" fontId="2" fillId="0" borderId="0" xfId="0" applyFont="1" applyAlignment="1">
      <alignment horizontal="center" vertical="center"/>
    </xf>
    <xf numFmtId="0" fontId="2" fillId="0" borderId="4" xfId="0" applyFont="1" applyBorder="1"/>
    <xf numFmtId="0" fontId="2" fillId="0" borderId="0" xfId="0" quotePrefix="1" applyFont="1" applyAlignment="1">
      <alignment horizontal="center" vertical="center"/>
    </xf>
    <xf numFmtId="0" fontId="2" fillId="0" borderId="8" xfId="0" applyFont="1" applyBorder="1"/>
    <xf numFmtId="0" fontId="2" fillId="0" borderId="6" xfId="0" applyFont="1" applyBorder="1"/>
    <xf numFmtId="0" fontId="2" fillId="0" borderId="0" xfId="1" applyFont="1"/>
    <xf numFmtId="0" fontId="7" fillId="0" borderId="0" xfId="1" applyFont="1"/>
    <xf numFmtId="0" fontId="4" fillId="0" borderId="0" xfId="1" applyFont="1"/>
    <xf numFmtId="0" fontId="2" fillId="0" borderId="4" xfId="1" applyFont="1" applyBorder="1"/>
    <xf numFmtId="0" fontId="2" fillId="0" borderId="1" xfId="1" applyFont="1" applyBorder="1"/>
    <xf numFmtId="0" fontId="2" fillId="0" borderId="8" xfId="1" applyFont="1" applyBorder="1"/>
    <xf numFmtId="0" fontId="2" fillId="0" borderId="5" xfId="1" applyFont="1" applyBorder="1"/>
    <xf numFmtId="0" fontId="2" fillId="0" borderId="6" xfId="1" applyFont="1" applyBorder="1"/>
    <xf numFmtId="0" fontId="2" fillId="0" borderId="9" xfId="1" applyFont="1" applyBorder="1"/>
    <xf numFmtId="0" fontId="2" fillId="2" borderId="0" xfId="1" applyFont="1" applyFill="1"/>
    <xf numFmtId="0" fontId="2" fillId="3" borderId="4" xfId="1" applyFont="1" applyFill="1" applyBorder="1"/>
    <xf numFmtId="0" fontId="2" fillId="3" borderId="0" xfId="1" applyFont="1" applyFill="1"/>
    <xf numFmtId="0" fontId="2" fillId="3" borderId="8" xfId="1" applyFont="1" applyFill="1" applyBorder="1"/>
    <xf numFmtId="0" fontId="2" fillId="3" borderId="5" xfId="1" applyFont="1" applyFill="1" applyBorder="1"/>
    <xf numFmtId="0" fontId="2" fillId="3" borderId="6" xfId="1" applyFont="1" applyFill="1" applyBorder="1"/>
    <xf numFmtId="0" fontId="2" fillId="3" borderId="9" xfId="1" applyFont="1" applyFill="1" applyBorder="1"/>
    <xf numFmtId="0" fontId="4" fillId="0" borderId="6" xfId="1" applyFont="1" applyBorder="1"/>
    <xf numFmtId="0" fontId="2" fillId="0" borderId="6" xfId="1" applyFont="1" applyBorder="1" applyAlignment="1">
      <alignment horizontal="center"/>
    </xf>
    <xf numFmtId="0" fontId="2" fillId="0" borderId="0" xfId="1" applyFont="1" applyAlignment="1">
      <alignment horizontal="center"/>
    </xf>
    <xf numFmtId="0" fontId="1" fillId="0" borderId="0" xfId="1" applyFont="1"/>
    <xf numFmtId="0" fontId="3" fillId="0" borderId="0" xfId="1" applyFont="1"/>
    <xf numFmtId="0" fontId="2" fillId="0" borderId="0" xfId="1" quotePrefix="1" applyFont="1" applyAlignment="1">
      <alignment horizontal="center" vertical="center"/>
    </xf>
    <xf numFmtId="0" fontId="2" fillId="0" borderId="10" xfId="1" applyFont="1" applyBorder="1" applyAlignment="1">
      <alignment vertical="center" wrapText="1"/>
    </xf>
    <xf numFmtId="0" fontId="2" fillId="0" borderId="20" xfId="0" applyFont="1" applyBorder="1"/>
    <xf numFmtId="0" fontId="4" fillId="0" borderId="0" xfId="0" applyFont="1"/>
    <xf numFmtId="0" fontId="3" fillId="0" borderId="20" xfId="0" applyFont="1" applyBorder="1"/>
    <xf numFmtId="0" fontId="3" fillId="0" borderId="21" xfId="0" applyFont="1" applyBorder="1"/>
    <xf numFmtId="0" fontId="3" fillId="0" borderId="0" xfId="0" quotePrefix="1" applyFont="1" applyAlignment="1">
      <alignment horizontal="center" vertical="center"/>
    </xf>
    <xf numFmtId="0" fontId="3" fillId="0" borderId="0" xfId="0" applyFont="1" applyAlignment="1">
      <alignment horizontal="center" vertical="center"/>
    </xf>
    <xf numFmtId="0" fontId="2" fillId="0" borderId="0" xfId="0" applyFont="1" applyAlignment="1">
      <alignment vertical="center" wrapText="1"/>
    </xf>
    <xf numFmtId="0" fontId="2" fillId="0" borderId="21" xfId="0" applyFont="1" applyBorder="1"/>
    <xf numFmtId="0" fontId="4" fillId="3" borderId="0" xfId="0" applyFont="1" applyFill="1" applyAlignment="1">
      <alignment horizontal="center" vertical="center"/>
    </xf>
    <xf numFmtId="0" fontId="4" fillId="3" borderId="0" xfId="0" applyFont="1" applyFill="1"/>
    <xf numFmtId="0" fontId="4" fillId="0" borderId="0" xfId="0" applyFont="1" applyAlignment="1">
      <alignment horizontal="center" vertical="center"/>
    </xf>
    <xf numFmtId="0" fontId="2" fillId="0" borderId="0" xfId="1" applyFont="1" applyAlignment="1">
      <alignment horizontal="center" vertical="center"/>
    </xf>
    <xf numFmtId="49" fontId="2" fillId="0" borderId="0" xfId="0" applyNumberFormat="1" applyFont="1" applyAlignment="1">
      <alignment horizontal="right" vertical="center" wrapText="1"/>
    </xf>
    <xf numFmtId="0" fontId="5" fillId="0" borderId="0" xfId="0" applyFont="1"/>
    <xf numFmtId="0" fontId="5" fillId="0" borderId="0" xfId="0" applyFont="1" applyAlignment="1">
      <alignment horizontal="center" vertical="center"/>
    </xf>
    <xf numFmtId="0" fontId="7" fillId="0" borderId="0" xfId="0" applyFont="1"/>
    <xf numFmtId="0" fontId="9" fillId="0" borderId="0" xfId="0" applyFont="1"/>
    <xf numFmtId="0" fontId="2" fillId="0" borderId="3" xfId="0" applyFont="1" applyBorder="1"/>
    <xf numFmtId="0" fontId="2" fillId="0" borderId="7" xfId="0" applyFont="1" applyBorder="1"/>
    <xf numFmtId="3" fontId="2" fillId="0" borderId="11" xfId="0" applyNumberFormat="1" applyFont="1" applyBorder="1"/>
    <xf numFmtId="0" fontId="2" fillId="0" borderId="11" xfId="0" applyFont="1" applyBorder="1"/>
    <xf numFmtId="3" fontId="2" fillId="4" borderId="11" xfId="0" applyNumberFormat="1" applyFont="1" applyFill="1" applyBorder="1" applyAlignment="1">
      <alignment horizontal="center" vertical="center"/>
    </xf>
    <xf numFmtId="0" fontId="2" fillId="0" borderId="5" xfId="0" applyFont="1" applyBorder="1"/>
    <xf numFmtId="0" fontId="2" fillId="0" borderId="6" xfId="0" applyFont="1" applyBorder="1" applyAlignment="1">
      <alignment horizontal="center" vertical="center"/>
    </xf>
    <xf numFmtId="0" fontId="2" fillId="0" borderId="9" xfId="0" applyFont="1" applyBorder="1"/>
    <xf numFmtId="0" fontId="2" fillId="0" borderId="2" xfId="0" applyFont="1" applyBorder="1" applyAlignment="1">
      <alignment vertic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0" xfId="0" quotePrefix="1" applyFont="1"/>
    <xf numFmtId="0" fontId="2" fillId="4" borderId="11" xfId="0" applyFont="1" applyFill="1" applyBorder="1" applyAlignment="1">
      <alignment horizontal="center" vertical="center"/>
    </xf>
    <xf numFmtId="0" fontId="2" fillId="0" borderId="11" xfId="0" applyFont="1" applyBorder="1" applyAlignment="1">
      <alignment horizontal="center" vertical="center"/>
    </xf>
    <xf numFmtId="0" fontId="2" fillId="2" borderId="0" xfId="0" applyFont="1" applyFill="1"/>
    <xf numFmtId="0" fontId="2" fillId="3" borderId="4" xfId="0" applyFont="1" applyFill="1" applyBorder="1"/>
    <xf numFmtId="0" fontId="2" fillId="3" borderId="0" xfId="0" applyFont="1" applyFill="1"/>
    <xf numFmtId="0" fontId="2" fillId="3" borderId="8" xfId="0" applyFont="1" applyFill="1" applyBorder="1"/>
    <xf numFmtId="0" fontId="2" fillId="3" borderId="5" xfId="0" applyFont="1" applyFill="1" applyBorder="1"/>
    <xf numFmtId="0" fontId="2" fillId="3" borderId="6" xfId="0" applyFont="1" applyFill="1" applyBorder="1"/>
    <xf numFmtId="0" fontId="2" fillId="3" borderId="9" xfId="0" applyFont="1" applyFill="1" applyBorder="1"/>
    <xf numFmtId="0" fontId="2" fillId="0" borderId="22" xfId="0" applyFont="1" applyBorder="1" applyAlignment="1">
      <alignment horizontal="center" vertical="center"/>
    </xf>
    <xf numFmtId="0" fontId="2" fillId="4" borderId="22" xfId="0" applyFont="1" applyFill="1" applyBorder="1" applyAlignment="1">
      <alignment horizontal="center" vertical="center"/>
    </xf>
    <xf numFmtId="0" fontId="2" fillId="0" borderId="26" xfId="0" applyFont="1" applyBorder="1"/>
    <xf numFmtId="0" fontId="2" fillId="0" borderId="28" xfId="0" applyFont="1" applyBorder="1"/>
    <xf numFmtId="0" fontId="2" fillId="4" borderId="22" xfId="0" applyFont="1" applyFill="1" applyBorder="1" applyAlignment="1">
      <alignment vertical="center"/>
    </xf>
    <xf numFmtId="0" fontId="2" fillId="0" borderId="27" xfId="0" applyFont="1" applyBorder="1"/>
    <xf numFmtId="2" fontId="2" fillId="4" borderId="22" xfId="2" applyNumberFormat="1" applyFont="1" applyFill="1" applyBorder="1" applyAlignment="1">
      <alignment horizontal="center" vertical="center"/>
    </xf>
    <xf numFmtId="0" fontId="2" fillId="0" borderId="10" xfId="0" applyFont="1" applyBorder="1" applyAlignment="1">
      <alignment vertical="center" wrapText="1"/>
    </xf>
    <xf numFmtId="0" fontId="2" fillId="5" borderId="22" xfId="0" applyFont="1" applyFill="1" applyBorder="1" applyAlignment="1">
      <alignment horizontal="center" vertical="center"/>
    </xf>
    <xf numFmtId="0" fontId="2" fillId="0" borderId="1" xfId="1" applyFont="1" applyBorder="1" applyAlignment="1">
      <alignment horizontal="center" vertical="center"/>
    </xf>
    <xf numFmtId="0" fontId="4" fillId="0" borderId="0" xfId="1" applyFont="1" applyAlignment="1">
      <alignment horizontal="center" vertical="center"/>
    </xf>
    <xf numFmtId="0" fontId="9" fillId="0" borderId="0" xfId="1" applyFont="1"/>
    <xf numFmtId="0" fontId="2" fillId="0" borderId="0" xfId="1" applyFont="1" applyAlignment="1">
      <alignment horizontal="left" vertical="center" wrapText="1"/>
    </xf>
    <xf numFmtId="0" fontId="3" fillId="5" borderId="22" xfId="1" applyFont="1" applyFill="1" applyBorder="1" applyAlignment="1">
      <alignment horizontal="center" vertical="center"/>
    </xf>
    <xf numFmtId="2" fontId="2" fillId="5" borderId="22" xfId="1" applyNumberFormat="1" applyFont="1" applyFill="1" applyBorder="1" applyAlignment="1">
      <alignment horizontal="center" vertical="center"/>
    </xf>
    <xf numFmtId="0" fontId="2" fillId="0" borderId="27" xfId="1" applyFont="1" applyBorder="1"/>
    <xf numFmtId="0" fontId="2" fillId="5" borderId="22" xfId="1" applyFont="1" applyFill="1" applyBorder="1"/>
    <xf numFmtId="0" fontId="2" fillId="0" borderId="20" xfId="1" applyFont="1" applyBorder="1"/>
    <xf numFmtId="0" fontId="2" fillId="0" borderId="21" xfId="1" applyFont="1" applyBorder="1"/>
    <xf numFmtId="0" fontId="2" fillId="0" borderId="26" xfId="1" applyFont="1" applyBorder="1"/>
    <xf numFmtId="0" fontId="2" fillId="0" borderId="28" xfId="1" applyFont="1" applyBorder="1"/>
    <xf numFmtId="0" fontId="3" fillId="0" borderId="0" xfId="1" applyFont="1" applyAlignment="1">
      <alignment horizontal="center" vertical="center"/>
    </xf>
    <xf numFmtId="0" fontId="3" fillId="0" borderId="20" xfId="1" applyFont="1" applyBorder="1"/>
    <xf numFmtId="0" fontId="3" fillId="0" borderId="1" xfId="1" applyFont="1" applyBorder="1" applyAlignment="1">
      <alignment horizontal="center" vertical="center"/>
    </xf>
    <xf numFmtId="0" fontId="3" fillId="0" borderId="26" xfId="1" applyFont="1" applyBorder="1"/>
    <xf numFmtId="0" fontId="3" fillId="0" borderId="27" xfId="1" applyFont="1" applyBorder="1"/>
    <xf numFmtId="0" fontId="3" fillId="0" borderId="28" xfId="1" applyFont="1" applyBorder="1"/>
    <xf numFmtId="0" fontId="2" fillId="0" borderId="0" xfId="1" applyFont="1" applyAlignment="1">
      <alignment horizontal="left" vertical="center"/>
    </xf>
    <xf numFmtId="0" fontId="2" fillId="2" borderId="22" xfId="1" applyFont="1" applyFill="1" applyBorder="1" applyAlignment="1">
      <alignment horizontal="center" vertical="center"/>
    </xf>
    <xf numFmtId="0" fontId="2" fillId="4" borderId="11" xfId="1" applyFont="1" applyFill="1" applyBorder="1" applyAlignment="1">
      <alignment horizontal="center"/>
    </xf>
    <xf numFmtId="0" fontId="2" fillId="3" borderId="20" xfId="1" applyFont="1" applyFill="1" applyBorder="1" applyAlignment="1">
      <alignment horizontal="left" vertical="center" wrapText="1"/>
    </xf>
    <xf numFmtId="0" fontId="2" fillId="3" borderId="26" xfId="1" applyFont="1" applyFill="1" applyBorder="1" applyAlignment="1">
      <alignment horizontal="left" vertical="center" wrapText="1"/>
    </xf>
    <xf numFmtId="0" fontId="5" fillId="0" borderId="0" xfId="1" applyFont="1"/>
    <xf numFmtId="0" fontId="3" fillId="2" borderId="0" xfId="1" applyFont="1" applyFill="1"/>
    <xf numFmtId="0" fontId="3" fillId="2" borderId="21" xfId="1" applyFont="1" applyFill="1" applyBorder="1"/>
    <xf numFmtId="0" fontId="3" fillId="2" borderId="27" xfId="1" applyFont="1" applyFill="1" applyBorder="1"/>
    <xf numFmtId="0" fontId="2" fillId="2" borderId="27" xfId="1" applyFont="1" applyFill="1" applyBorder="1"/>
    <xf numFmtId="0" fontId="3" fillId="2" borderId="28" xfId="1" applyFont="1" applyFill="1" applyBorder="1"/>
    <xf numFmtId="0" fontId="3" fillId="0" borderId="22" xfId="1" applyFont="1" applyBorder="1" applyAlignment="1">
      <alignment horizontal="center" vertical="center"/>
    </xf>
    <xf numFmtId="0" fontId="5" fillId="2" borderId="0" xfId="1" applyFont="1" applyFill="1" applyAlignment="1">
      <alignment horizontal="center" vertical="center"/>
    </xf>
    <xf numFmtId="0" fontId="2" fillId="5" borderId="22" xfId="1" applyFont="1" applyFill="1" applyBorder="1" applyAlignment="1">
      <alignment horizontal="center" vertical="center"/>
    </xf>
    <xf numFmtId="0" fontId="2" fillId="0" borderId="4" xfId="0" applyFont="1" applyBorder="1" applyAlignment="1">
      <alignment horizontal="left" vertical="center" wrapText="1"/>
    </xf>
    <xf numFmtId="0" fontId="2" fillId="0" borderId="1" xfId="0" applyFont="1" applyBorder="1" applyAlignment="1">
      <alignment horizontal="center" vertical="center"/>
    </xf>
    <xf numFmtId="0" fontId="4" fillId="3" borderId="0" xfId="1" applyFont="1" applyFill="1"/>
    <xf numFmtId="0" fontId="4" fillId="3" borderId="0" xfId="1" applyFont="1" applyFill="1" applyAlignment="1">
      <alignment horizontal="center" vertical="center"/>
    </xf>
    <xf numFmtId="0" fontId="2" fillId="2" borderId="0" xfId="1" applyFont="1" applyFill="1" applyAlignment="1">
      <alignment horizontal="center" vertical="center"/>
    </xf>
    <xf numFmtId="0" fontId="2" fillId="3" borderId="0" xfId="1" applyFont="1" applyFill="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center"/>
    </xf>
    <xf numFmtId="0" fontId="4" fillId="0" borderId="6" xfId="0" applyFont="1" applyBorder="1"/>
    <xf numFmtId="0" fontId="2" fillId="0" borderId="6" xfId="0" applyFont="1" applyBorder="1" applyAlignment="1">
      <alignment horizontal="center"/>
    </xf>
    <xf numFmtId="0" fontId="3" fillId="0" borderId="10" xfId="0" applyFont="1" applyBorder="1"/>
    <xf numFmtId="0" fontId="2" fillId="0" borderId="1" xfId="0" applyFont="1" applyBorder="1" applyAlignment="1">
      <alignment horizontal="center"/>
    </xf>
    <xf numFmtId="0" fontId="2" fillId="0" borderId="0" xfId="0" applyFont="1" applyAlignment="1">
      <alignment horizontal="left"/>
    </xf>
    <xf numFmtId="0" fontId="2" fillId="0" borderId="20" xfId="0" applyFont="1" applyBorder="1" applyAlignment="1">
      <alignment horizontal="left"/>
    </xf>
    <xf numFmtId="0" fontId="2" fillId="0" borderId="21" xfId="0" applyFont="1" applyBorder="1" applyAlignment="1">
      <alignment horizontal="left"/>
    </xf>
    <xf numFmtId="0" fontId="7" fillId="0" borderId="0" xfId="0" applyFont="1" applyAlignment="1">
      <alignment horizontal="left" wrapText="1"/>
    </xf>
    <xf numFmtId="2" fontId="2" fillId="5" borderId="22" xfId="0" applyNumberFormat="1" applyFont="1" applyFill="1" applyBorder="1" applyAlignment="1">
      <alignment horizontal="center" vertical="center"/>
    </xf>
    <xf numFmtId="165" fontId="2" fillId="2" borderId="0" xfId="3" applyNumberFormat="1" applyFont="1" applyFill="1" applyBorder="1" applyAlignment="1">
      <alignment horizontal="center" vertical="center"/>
    </xf>
    <xf numFmtId="0" fontId="2" fillId="2" borderId="22" xfId="0" applyFont="1" applyFill="1" applyBorder="1" applyAlignment="1">
      <alignment horizontal="center" vertical="center"/>
    </xf>
    <xf numFmtId="2" fontId="2" fillId="4" borderId="11" xfId="0" applyNumberFormat="1" applyFont="1" applyFill="1" applyBorder="1" applyAlignment="1">
      <alignment horizontal="center" vertical="center"/>
    </xf>
    <xf numFmtId="49" fontId="2" fillId="0" borderId="0" xfId="0" applyNumberFormat="1" applyFont="1" applyAlignment="1">
      <alignment horizontal="left"/>
    </xf>
    <xf numFmtId="49" fontId="2" fillId="0" borderId="0" xfId="0" applyNumberFormat="1" applyFont="1"/>
    <xf numFmtId="0" fontId="2" fillId="0" borderId="27" xfId="0" applyFont="1" applyBorder="1" applyAlignment="1">
      <alignment horizontal="center" vertical="center"/>
    </xf>
    <xf numFmtId="0" fontId="3" fillId="0" borderId="22" xfId="0" applyFont="1" applyBorder="1"/>
    <xf numFmtId="0" fontId="2" fillId="0" borderId="27" xfId="0" quotePrefix="1" applyFont="1" applyBorder="1" applyAlignment="1">
      <alignment horizontal="left" vertical="center"/>
    </xf>
    <xf numFmtId="0" fontId="2" fillId="0" borderId="10" xfId="0" applyFont="1" applyBorder="1" applyAlignment="1">
      <alignment vertical="top" wrapText="1"/>
    </xf>
    <xf numFmtId="0" fontId="3" fillId="5" borderId="22" xfId="0" applyFont="1" applyFill="1" applyBorder="1" applyAlignment="1">
      <alignment horizontal="center" vertical="center"/>
    </xf>
    <xf numFmtId="0" fontId="10" fillId="0" borderId="0" xfId="0" applyFont="1"/>
    <xf numFmtId="9" fontId="4" fillId="0" borderId="0" xfId="2" applyFont="1" applyBorder="1" applyAlignment="1">
      <alignment horizontal="center" vertical="center"/>
    </xf>
    <xf numFmtId="9" fontId="2" fillId="0" borderId="0" xfId="2" applyFont="1" applyBorder="1" applyAlignment="1">
      <alignment vertical="center"/>
    </xf>
    <xf numFmtId="9" fontId="2" fillId="0" borderId="6" xfId="2" applyFont="1" applyBorder="1" applyAlignment="1">
      <alignment vertical="center"/>
    </xf>
    <xf numFmtId="10" fontId="3" fillId="5" borderId="22" xfId="2" applyNumberFormat="1" applyFont="1" applyFill="1" applyBorder="1" applyAlignment="1">
      <alignment horizontal="center" vertical="center"/>
    </xf>
    <xf numFmtId="0" fontId="3" fillId="2" borderId="22" xfId="0" applyFont="1" applyFill="1" applyBorder="1" applyAlignment="1">
      <alignment horizontal="center" vertical="center"/>
    </xf>
    <xf numFmtId="0" fontId="3" fillId="0" borderId="26" xfId="0" applyFont="1" applyBorder="1"/>
    <xf numFmtId="0" fontId="3" fillId="0" borderId="27" xfId="0" applyFont="1" applyBorder="1"/>
    <xf numFmtId="0" fontId="3" fillId="0" borderId="28" xfId="0" applyFont="1" applyBorder="1"/>
    <xf numFmtId="0" fontId="3" fillId="0" borderId="24" xfId="0" applyFont="1" applyBorder="1"/>
    <xf numFmtId="0" fontId="3" fillId="0" borderId="25" xfId="0" applyFont="1" applyBorder="1"/>
    <xf numFmtId="0" fontId="2" fillId="0" borderId="4" xfId="0" applyFont="1" applyBorder="1" applyAlignment="1">
      <alignment horizontal="left"/>
    </xf>
    <xf numFmtId="0" fontId="2" fillId="0" borderId="8" xfId="0" applyFont="1" applyBorder="1" applyAlignment="1">
      <alignment horizontal="left"/>
    </xf>
    <xf numFmtId="0" fontId="3" fillId="0" borderId="23" xfId="0" applyFont="1" applyBorder="1"/>
    <xf numFmtId="0" fontId="3" fillId="0" borderId="11" xfId="0" applyFont="1" applyBorder="1" applyAlignment="1">
      <alignment horizontal="center" vertical="center"/>
    </xf>
    <xf numFmtId="10" fontId="3" fillId="4" borderId="11" xfId="2" applyNumberFormat="1" applyFont="1" applyFill="1" applyBorder="1" applyAlignment="1">
      <alignment horizontal="center" vertical="center"/>
    </xf>
    <xf numFmtId="10" fontId="3" fillId="4" borderId="11" xfId="2" quotePrefix="1" applyNumberFormat="1" applyFont="1" applyFill="1" applyBorder="1" applyAlignment="1">
      <alignment horizontal="center" vertical="center"/>
    </xf>
    <xf numFmtId="0" fontId="2" fillId="0" borderId="1" xfId="1" applyFont="1" applyBorder="1" applyAlignment="1">
      <alignment horizontal="center" vertical="center"/>
    </xf>
    <xf numFmtId="0" fontId="2" fillId="0" borderId="0" xfId="0" applyFont="1" applyBorder="1"/>
    <xf numFmtId="0" fontId="4" fillId="0" borderId="0" xfId="0" applyFont="1" applyBorder="1" applyAlignment="1">
      <alignment horizontal="center" vertical="center"/>
    </xf>
    <xf numFmtId="0" fontId="3" fillId="0" borderId="0" xfId="0" applyFont="1" applyBorder="1"/>
    <xf numFmtId="0" fontId="3" fillId="0" borderId="0" xfId="1" applyFont="1" applyBorder="1"/>
    <xf numFmtId="0" fontId="3" fillId="0" borderId="0" xfId="0" applyFont="1"/>
    <xf numFmtId="0" fontId="2" fillId="0" borderId="1" xfId="1" applyFont="1" applyBorder="1" applyAlignment="1">
      <alignment horizontal="center" vertical="center"/>
    </xf>
    <xf numFmtId="0" fontId="4" fillId="0" borderId="0" xfId="0" applyFont="1"/>
    <xf numFmtId="0" fontId="3" fillId="0" borderId="4" xfId="1" applyFont="1" applyBorder="1"/>
    <xf numFmtId="0" fontId="3" fillId="0" borderId="5" xfId="1" applyFont="1" applyBorder="1"/>
    <xf numFmtId="0" fontId="3" fillId="0" borderId="6" xfId="1" applyFont="1" applyBorder="1"/>
    <xf numFmtId="0" fontId="3" fillId="0" borderId="9" xfId="1" applyFont="1" applyBorder="1"/>
    <xf numFmtId="0" fontId="2" fillId="0" borderId="0" xfId="1" applyFont="1" applyBorder="1"/>
    <xf numFmtId="0" fontId="4" fillId="0" borderId="0" xfId="1" applyFont="1" applyBorder="1" applyAlignment="1">
      <alignment horizontal="center" vertical="center"/>
    </xf>
    <xf numFmtId="0" fontId="2" fillId="0" borderId="0" xfId="0" applyFont="1"/>
    <xf numFmtId="0" fontId="1" fillId="0" borderId="5" xfId="0" applyFont="1" applyBorder="1"/>
    <xf numFmtId="0" fontId="1" fillId="0" borderId="6" xfId="0" applyFont="1" applyBorder="1"/>
    <xf numFmtId="0" fontId="1" fillId="0" borderId="9" xfId="0" applyFont="1" applyBorder="1"/>
    <xf numFmtId="0" fontId="11" fillId="0" borderId="0" xfId="0" applyFont="1" applyAlignment="1">
      <alignment horizontal="center" vertical="center"/>
    </xf>
    <xf numFmtId="0" fontId="1" fillId="0" borderId="0" xfId="0" applyFont="1" applyAlignment="1">
      <alignment vertical="center" wrapText="1"/>
    </xf>
    <xf numFmtId="0" fontId="1" fillId="0" borderId="22" xfId="0" applyFont="1" applyBorder="1" applyAlignment="1">
      <alignment horizontal="center" vertical="center" wrapText="1"/>
    </xf>
    <xf numFmtId="2" fontId="1" fillId="5" borderId="22" xfId="2" applyNumberFormat="1" applyFont="1" applyFill="1" applyBorder="1" applyAlignment="1">
      <alignment horizontal="center" vertical="center"/>
    </xf>
    <xf numFmtId="0" fontId="1" fillId="0" borderId="0" xfId="0" quotePrefix="1" applyFont="1" applyAlignment="1">
      <alignment horizontal="center" vertical="center"/>
    </xf>
    <xf numFmtId="0" fontId="1" fillId="0" borderId="0" xfId="0" applyFont="1" applyAlignment="1">
      <alignment horizontal="center" vertical="center"/>
    </xf>
    <xf numFmtId="0" fontId="2" fillId="2" borderId="4" xfId="0" applyFont="1" applyFill="1" applyBorder="1"/>
    <xf numFmtId="0" fontId="2" fillId="2" borderId="8" xfId="0" applyFont="1" applyFill="1" applyBorder="1"/>
    <xf numFmtId="0" fontId="2" fillId="2" borderId="0" xfId="0" applyFont="1" applyFill="1" applyAlignment="1">
      <alignment horizontal="center" vertical="center"/>
    </xf>
    <xf numFmtId="0" fontId="3" fillId="2" borderId="0" xfId="0" applyFont="1" applyFill="1"/>
    <xf numFmtId="0" fontId="2" fillId="2" borderId="5" xfId="0" applyFont="1" applyFill="1" applyBorder="1"/>
    <xf numFmtId="0" fontId="2" fillId="2" borderId="6" xfId="0" applyFont="1" applyFill="1" applyBorder="1"/>
    <xf numFmtId="0" fontId="2" fillId="2" borderId="9" xfId="0" applyFont="1" applyFill="1" applyBorder="1"/>
    <xf numFmtId="0" fontId="2" fillId="0" borderId="0" xfId="0" applyFont="1"/>
    <xf numFmtId="0" fontId="2" fillId="0" borderId="1" xfId="0" applyFont="1" applyBorder="1" applyAlignment="1">
      <alignment horizontal="center" vertical="center"/>
    </xf>
    <xf numFmtId="0" fontId="2" fillId="0" borderId="4" xfId="0" applyFont="1" applyBorder="1" applyAlignment="1">
      <alignment horizontal="left" vertical="center" wrapText="1"/>
    </xf>
    <xf numFmtId="0" fontId="3" fillId="0" borderId="8" xfId="0" applyFont="1" applyBorder="1"/>
    <xf numFmtId="0" fontId="2" fillId="0" borderId="0" xfId="0" applyFont="1"/>
    <xf numFmtId="0" fontId="3" fillId="2" borderId="8" xfId="0" applyFont="1" applyFill="1" applyBorder="1"/>
    <xf numFmtId="0" fontId="3" fillId="2" borderId="0" xfId="0" applyFont="1" applyFill="1" applyAlignment="1">
      <alignment horizontal="center" vertical="center"/>
    </xf>
    <xf numFmtId="0" fontId="2" fillId="2" borderId="0" xfId="0" applyFont="1" applyFill="1" applyAlignment="1">
      <alignment horizontal="left" vertical="center"/>
    </xf>
    <xf numFmtId="0" fontId="2" fillId="2" borderId="1" xfId="0" applyFont="1" applyFill="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3" fillId="0" borderId="0" xfId="0" applyFont="1"/>
    <xf numFmtId="0" fontId="2" fillId="0" borderId="0" xfId="0" applyFont="1" applyAlignment="1">
      <alignment horizontal="left" vertical="center"/>
    </xf>
    <xf numFmtId="0" fontId="2" fillId="2" borderId="12" xfId="0" applyFont="1" applyFill="1" applyBorder="1" applyAlignment="1">
      <alignment horizontal="center" vertical="center"/>
    </xf>
    <xf numFmtId="0" fontId="2" fillId="0" borderId="0" xfId="0" applyFont="1"/>
    <xf numFmtId="0" fontId="2" fillId="0" borderId="1" xfId="0" applyFont="1" applyBorder="1" applyAlignment="1">
      <alignment horizontal="center" vertical="center"/>
    </xf>
    <xf numFmtId="0" fontId="3" fillId="0" borderId="24" xfId="1" applyFont="1" applyBorder="1"/>
    <xf numFmtId="0" fontId="3" fillId="0" borderId="25" xfId="1" applyFont="1" applyBorder="1"/>
    <xf numFmtId="0" fontId="3" fillId="0" borderId="0" xfId="1" applyFont="1"/>
    <xf numFmtId="0" fontId="3" fillId="0" borderId="8" xfId="1" applyFont="1" applyBorder="1"/>
    <xf numFmtId="0" fontId="3" fillId="0" borderId="21" xfId="1" applyFont="1" applyBorder="1"/>
    <xf numFmtId="0" fontId="2" fillId="0" borderId="1" xfId="1" applyFont="1" applyBorder="1" applyAlignment="1">
      <alignment horizontal="center" vertical="center"/>
    </xf>
    <xf numFmtId="0" fontId="4" fillId="0" borderId="0" xfId="1" applyFont="1" applyAlignment="1">
      <alignment horizontal="center" vertical="center"/>
    </xf>
    <xf numFmtId="0" fontId="4" fillId="2" borderId="0" xfId="0" applyFont="1" applyFill="1" applyAlignment="1">
      <alignment horizontal="center" vertical="center"/>
    </xf>
    <xf numFmtId="0" fontId="2" fillId="2" borderId="0" xfId="0" applyFont="1" applyFill="1" applyAlignment="1">
      <alignment vertical="center"/>
    </xf>
    <xf numFmtId="0" fontId="3" fillId="0" borderId="0" xfId="1" quotePrefix="1" applyFont="1" applyAlignment="1">
      <alignment horizontal="center" vertical="center"/>
    </xf>
    <xf numFmtId="0" fontId="3" fillId="0" borderId="6" xfId="1" applyFont="1" applyBorder="1" applyAlignment="1">
      <alignment horizontal="center" vertical="center"/>
    </xf>
    <xf numFmtId="0" fontId="3" fillId="0" borderId="11" xfId="1" applyFont="1" applyBorder="1" applyAlignment="1">
      <alignment horizontal="center" vertical="center"/>
    </xf>
    <xf numFmtId="0" fontId="3" fillId="0" borderId="11" xfId="1" applyFont="1" applyBorder="1"/>
    <xf numFmtId="0" fontId="3" fillId="4" borderId="11" xfId="1" applyFont="1" applyFill="1" applyBorder="1" applyAlignment="1">
      <alignment horizontal="center" vertical="center"/>
    </xf>
    <xf numFmtId="0" fontId="3" fillId="0" borderId="27" xfId="1" applyFont="1" applyBorder="1" applyAlignment="1">
      <alignment horizontal="center" vertical="center"/>
    </xf>
    <xf numFmtId="0" fontId="3" fillId="0" borderId="23" xfId="1" applyFont="1" applyBorder="1"/>
    <xf numFmtId="0" fontId="3" fillId="0" borderId="24" xfId="1" quotePrefix="1" applyFont="1" applyBorder="1" applyAlignment="1">
      <alignment horizontal="center" vertical="center"/>
    </xf>
    <xf numFmtId="0" fontId="3" fillId="0" borderId="24" xfId="1" applyFont="1" applyBorder="1" applyAlignment="1">
      <alignment vertical="center" wrapText="1"/>
    </xf>
    <xf numFmtId="0" fontId="2" fillId="2" borderId="0" xfId="1" applyFont="1" applyFill="1" applyAlignment="1">
      <alignment horizontal="center" wrapText="1"/>
    </xf>
    <xf numFmtId="0" fontId="1" fillId="2" borderId="0" xfId="1" applyFont="1" applyFill="1"/>
    <xf numFmtId="0" fontId="4" fillId="2" borderId="0" xfId="1" applyFont="1" applyFill="1" applyAlignment="1">
      <alignment horizontal="center" vertical="top" wrapText="1"/>
    </xf>
    <xf numFmtId="0" fontId="2" fillId="2" borderId="4" xfId="0" applyFont="1" applyFill="1" applyBorder="1" applyAlignment="1">
      <alignment horizontal="left" vertical="center" wrapText="1"/>
    </xf>
    <xf numFmtId="0" fontId="2" fillId="2" borderId="1" xfId="0" applyFont="1" applyFill="1" applyBorder="1"/>
    <xf numFmtId="0" fontId="2" fillId="2" borderId="0" xfId="0" quotePrefix="1" applyFont="1" applyFill="1"/>
    <xf numFmtId="0" fontId="7" fillId="0" borderId="0" xfId="0" applyFont="1" applyAlignment="1">
      <alignment horizontal="center" vertical="center"/>
    </xf>
    <xf numFmtId="0" fontId="2" fillId="2" borderId="6" xfId="0" applyFont="1" applyFill="1" applyBorder="1" applyAlignment="1">
      <alignment horizontal="center" vertical="center"/>
    </xf>
    <xf numFmtId="0" fontId="3" fillId="0" borderId="0" xfId="1" applyFont="1"/>
    <xf numFmtId="0" fontId="3" fillId="0" borderId="8" xfId="1" applyFont="1" applyBorder="1"/>
    <xf numFmtId="0" fontId="3" fillId="0" borderId="0" xfId="1" applyFont="1" applyAlignment="1">
      <alignment horizontal="center" vertical="center"/>
    </xf>
    <xf numFmtId="0" fontId="5" fillId="0" borderId="0" xfId="1" applyFont="1" applyAlignment="1">
      <alignment horizontal="center" vertical="center"/>
    </xf>
    <xf numFmtId="0" fontId="2" fillId="0" borderId="0" xfId="1" applyFont="1" applyAlignment="1">
      <alignment horizontal="left" vertical="center" wrapText="1"/>
    </xf>
    <xf numFmtId="0" fontId="2" fillId="0" borderId="0" xfId="1" applyFont="1" applyBorder="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3" fillId="0" borderId="10" xfId="0" applyFont="1" applyBorder="1"/>
    <xf numFmtId="0" fontId="3" fillId="0" borderId="0" xfId="0" applyFont="1"/>
    <xf numFmtId="0" fontId="3" fillId="0" borderId="1" xfId="0" applyFont="1" applyBorder="1" applyAlignment="1">
      <alignment horizontal="left" vertical="center"/>
    </xf>
    <xf numFmtId="0" fontId="3" fillId="0" borderId="0" xfId="1" applyFont="1" applyBorder="1" applyAlignment="1">
      <alignment horizontal="center" vertical="center"/>
    </xf>
    <xf numFmtId="49" fontId="3" fillId="0" borderId="0" xfId="1" quotePrefix="1" applyNumberFormat="1" applyFont="1" applyAlignment="1">
      <alignment horizontal="center" vertical="center"/>
    </xf>
    <xf numFmtId="0" fontId="5" fillId="0" borderId="20" xfId="1" applyFont="1" applyBorder="1" applyAlignment="1">
      <alignment horizontal="center" vertical="center"/>
    </xf>
    <xf numFmtId="0" fontId="5" fillId="0" borderId="4" xfId="1" applyFont="1" applyBorder="1"/>
    <xf numFmtId="0" fontId="2" fillId="0" borderId="0" xfId="1" applyFont="1" applyAlignment="1">
      <alignment horizontal="left"/>
    </xf>
    <xf numFmtId="0" fontId="15" fillId="0" borderId="0" xfId="1" applyFont="1" applyAlignment="1">
      <alignment horizontal="left" vertical="center" wrapText="1"/>
    </xf>
    <xf numFmtId="0" fontId="3" fillId="0" borderId="0" xfId="1" applyFont="1" applyAlignment="1">
      <alignment horizontal="left"/>
    </xf>
    <xf numFmtId="0" fontId="15" fillId="0" borderId="0" xfId="1" applyFont="1" applyAlignment="1">
      <alignment horizontal="center" vertical="center" wrapText="1"/>
    </xf>
    <xf numFmtId="0" fontId="3" fillId="0" borderId="24" xfId="1" applyFont="1" applyBorder="1" applyAlignment="1">
      <alignment horizontal="center" vertical="center"/>
    </xf>
    <xf numFmtId="43" fontId="14" fillId="5" borderId="22" xfId="3"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0" borderId="0" xfId="0" applyFont="1"/>
    <xf numFmtId="49" fontId="3" fillId="0" borderId="0" xfId="0" applyNumberFormat="1" applyFont="1" applyAlignment="1">
      <alignment horizontal="right" vertical="center" wrapText="1"/>
    </xf>
    <xf numFmtId="9" fontId="2" fillId="5" borderId="22" xfId="0" applyNumberFormat="1" applyFont="1" applyFill="1" applyBorder="1" applyAlignment="1">
      <alignment horizontal="center" vertical="center"/>
    </xf>
    <xf numFmtId="0" fontId="3" fillId="0" borderId="0" xfId="0" applyFont="1"/>
    <xf numFmtId="0" fontId="2" fillId="0" borderId="0" xfId="0" applyFont="1"/>
    <xf numFmtId="0" fontId="5" fillId="0" borderId="0" xfId="0" applyFont="1" applyAlignment="1">
      <alignment horizontal="center" vertical="center"/>
    </xf>
    <xf numFmtId="165" fontId="2" fillId="0" borderId="11" xfId="3" applyNumberFormat="1" applyFont="1" applyBorder="1"/>
    <xf numFmtId="165" fontId="2" fillId="0" borderId="0" xfId="3" applyNumberFormat="1" applyFont="1"/>
    <xf numFmtId="165" fontId="3" fillId="0" borderId="11" xfId="3" applyNumberFormat="1" applyFont="1" applyBorder="1" applyAlignment="1">
      <alignment horizontal="center" vertical="center"/>
    </xf>
    <xf numFmtId="10" fontId="2" fillId="5" borderId="11" xfId="2" applyNumberFormat="1" applyFont="1" applyFill="1" applyBorder="1"/>
    <xf numFmtId="10" fontId="2" fillId="4" borderId="11" xfId="2" applyNumberFormat="1" applyFont="1" applyFill="1" applyBorder="1"/>
    <xf numFmtId="165" fontId="2" fillId="4" borderId="11" xfId="3" applyNumberFormat="1" applyFont="1" applyFill="1" applyBorder="1" applyAlignment="1">
      <alignment horizontal="center" vertical="center"/>
    </xf>
    <xf numFmtId="0" fontId="2" fillId="0" borderId="0" xfId="0" applyFont="1" applyBorder="1" applyAlignment="1">
      <alignment horizontal="center" vertical="center"/>
    </xf>
    <xf numFmtId="165" fontId="2" fillId="0" borderId="0" xfId="3" applyNumberFormat="1" applyFont="1" applyBorder="1"/>
    <xf numFmtId="9" fontId="2" fillId="0" borderId="6" xfId="2" applyFont="1" applyBorder="1"/>
    <xf numFmtId="0" fontId="3" fillId="0" borderId="0" xfId="0" applyFont="1"/>
    <xf numFmtId="0" fontId="5" fillId="0" borderId="0" xfId="0" applyFont="1" applyAlignment="1">
      <alignment horizontal="center" vertical="center"/>
    </xf>
    <xf numFmtId="0" fontId="2" fillId="0" borderId="0" xfId="0" applyFont="1"/>
    <xf numFmtId="165" fontId="3" fillId="4" borderId="11" xfId="3" applyNumberFormat="1" applyFont="1" applyFill="1" applyBorder="1" applyAlignment="1">
      <alignment horizontal="center" vertical="center"/>
    </xf>
    <xf numFmtId="0" fontId="5" fillId="0" borderId="20" xfId="0" applyFont="1" applyBorder="1"/>
    <xf numFmtId="165" fontId="3" fillId="0" borderId="0" xfId="3" applyNumberFormat="1" applyFont="1" applyAlignment="1">
      <alignment horizontal="center" vertical="center"/>
    </xf>
    <xf numFmtId="0" fontId="2" fillId="2" borderId="12" xfId="0" applyFont="1" applyFill="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left"/>
    </xf>
    <xf numFmtId="0" fontId="3" fillId="0" borderId="0" xfId="0" applyFont="1"/>
    <xf numFmtId="0" fontId="2" fillId="0" borderId="20" xfId="0" applyFont="1" applyBorder="1" applyAlignment="1">
      <alignment horizontal="left"/>
    </xf>
    <xf numFmtId="0" fontId="2" fillId="0" borderId="21" xfId="0" applyFont="1" applyBorder="1" applyAlignment="1">
      <alignment horizontal="left"/>
    </xf>
    <xf numFmtId="0" fontId="2" fillId="0" borderId="0" xfId="0" applyFont="1" applyAlignment="1">
      <alignment horizontal="center" vertical="center"/>
    </xf>
    <xf numFmtId="0" fontId="2" fillId="0" borderId="0" xfId="0" applyFont="1"/>
    <xf numFmtId="0" fontId="2" fillId="2" borderId="0" xfId="0" applyFont="1" applyFill="1"/>
    <xf numFmtId="0" fontId="3" fillId="0" borderId="0" xfId="0" applyFont="1" applyBorder="1" applyAlignment="1">
      <alignment horizontal="center" vertical="center"/>
    </xf>
    <xf numFmtId="165" fontId="12" fillId="2" borderId="22" xfId="3" applyNumberFormat="1" applyFont="1" applyFill="1" applyBorder="1" applyAlignment="1">
      <alignment horizontal="center" vertical="center"/>
    </xf>
    <xf numFmtId="165" fontId="12" fillId="5" borderId="22" xfId="3" applyNumberFormat="1" applyFont="1" applyFill="1" applyBorder="1" applyAlignment="1">
      <alignment horizontal="center" vertical="center"/>
    </xf>
    <xf numFmtId="0" fontId="4" fillId="3" borderId="0" xfId="1" applyFont="1" applyFill="1" applyBorder="1" applyAlignment="1">
      <alignment horizontal="center" vertical="center"/>
    </xf>
    <xf numFmtId="0" fontId="4" fillId="3" borderId="4" xfId="1" applyFont="1" applyFill="1" applyBorder="1"/>
    <xf numFmtId="165" fontId="14" fillId="0" borderId="11" xfId="3" applyNumberFormat="1" applyFont="1" applyBorder="1"/>
    <xf numFmtId="165" fontId="12" fillId="4" borderId="11" xfId="3" applyNumberFormat="1" applyFont="1" applyFill="1" applyBorder="1"/>
    <xf numFmtId="165" fontId="2" fillId="4" borderId="22" xfId="3" applyNumberFormat="1" applyFont="1" applyFill="1" applyBorder="1" applyAlignment="1">
      <alignment vertical="center"/>
    </xf>
    <xf numFmtId="165" fontId="12" fillId="6" borderId="22" xfId="3" applyNumberFormat="1" applyFont="1" applyFill="1" applyBorder="1" applyAlignment="1">
      <alignment horizontal="center" vertical="center"/>
    </xf>
    <xf numFmtId="0" fontId="3" fillId="4" borderId="22" xfId="0" applyFont="1" applyFill="1" applyBorder="1" applyAlignment="1">
      <alignment horizontal="center" vertical="center"/>
    </xf>
    <xf numFmtId="0" fontId="1" fillId="0" borderId="0" xfId="0" applyFont="1" applyAlignment="1">
      <alignment horizontal="center"/>
    </xf>
    <xf numFmtId="0" fontId="2" fillId="0" borderId="34" xfId="0" applyFont="1" applyBorder="1"/>
    <xf numFmtId="0" fontId="2" fillId="0" borderId="35" xfId="0" applyFont="1" applyBorder="1"/>
    <xf numFmtId="165" fontId="3" fillId="5" borderId="22" xfId="3" applyNumberFormat="1" applyFont="1" applyFill="1" applyBorder="1"/>
    <xf numFmtId="0" fontId="2" fillId="2" borderId="12" xfId="0" applyFont="1" applyFill="1" applyBorder="1" applyAlignment="1">
      <alignment horizontal="center" vertical="center"/>
    </xf>
    <xf numFmtId="0" fontId="4" fillId="0" borderId="0" xfId="0" applyFont="1" applyAlignment="1">
      <alignment horizontal="center"/>
    </xf>
    <xf numFmtId="0" fontId="4" fillId="0" borderId="0" xfId="0" applyFont="1" applyAlignment="1">
      <alignment horizontal="center" vertical="center"/>
    </xf>
    <xf numFmtId="0" fontId="3" fillId="0" borderId="0" xfId="0" applyFont="1"/>
    <xf numFmtId="0" fontId="2" fillId="0" borderId="0" xfId="0" applyFont="1"/>
    <xf numFmtId="0" fontId="2" fillId="0" borderId="0" xfId="0" applyFont="1" applyAlignment="1">
      <alignment horizontal="center" vertical="center"/>
    </xf>
    <xf numFmtId="0" fontId="2" fillId="2" borderId="12" xfId="1" applyFont="1" applyFill="1" applyBorder="1" applyAlignment="1">
      <alignment horizontal="center" vertical="center"/>
    </xf>
    <xf numFmtId="0" fontId="3" fillId="0" borderId="1" xfId="1" applyFont="1" applyBorder="1" applyAlignment="1">
      <alignment horizontal="center" vertical="center"/>
    </xf>
    <xf numFmtId="0" fontId="3" fillId="0" borderId="0" xfId="1" applyFont="1" applyAlignment="1">
      <alignment horizontal="center" vertical="center"/>
    </xf>
    <xf numFmtId="0" fontId="3" fillId="0" borderId="0" xfId="1" applyFont="1"/>
    <xf numFmtId="0" fontId="3" fillId="0" borderId="8" xfId="1" applyFont="1" applyBorder="1"/>
    <xf numFmtId="0" fontId="2" fillId="0" borderId="10"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Border="1" applyAlignment="1">
      <alignment horizontal="left" vertical="center" wrapText="1"/>
    </xf>
    <xf numFmtId="0" fontId="2" fillId="2" borderId="0" xfId="0" applyFont="1" applyFill="1"/>
    <xf numFmtId="0" fontId="9" fillId="0" borderId="0" xfId="0" applyFont="1" applyAlignment="1">
      <alignment horizontal="left" vertical="center" wrapText="1"/>
    </xf>
    <xf numFmtId="0" fontId="2" fillId="0" borderId="1" xfId="0" applyFont="1" applyBorder="1" applyAlignment="1">
      <alignment horizontal="center" vertical="center"/>
    </xf>
    <xf numFmtId="0" fontId="2" fillId="2" borderId="12" xfId="0" applyFont="1" applyFill="1" applyBorder="1" applyAlignment="1">
      <alignment horizontal="center" vertical="center"/>
    </xf>
    <xf numFmtId="0" fontId="2" fillId="0" borderId="0" xfId="0" quotePrefix="1" applyFont="1" applyAlignment="1">
      <alignment horizontal="left" vertical="center" wrapText="1"/>
    </xf>
    <xf numFmtId="0" fontId="2" fillId="2" borderId="12"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0" xfId="0" applyFont="1" applyBorder="1"/>
    <xf numFmtId="0" fontId="2" fillId="0" borderId="10" xfId="0" applyFont="1" applyBorder="1" applyAlignment="1">
      <alignment horizontal="left" vertical="center" wrapText="1"/>
    </xf>
    <xf numFmtId="0" fontId="2" fillId="0" borderId="2" xfId="0" applyFont="1" applyBorder="1" applyAlignment="1">
      <alignment horizontal="left" vertical="center" wrapText="1"/>
    </xf>
    <xf numFmtId="0" fontId="3" fillId="0" borderId="3" xfId="0" applyFont="1" applyBorder="1"/>
    <xf numFmtId="0" fontId="3" fillId="0" borderId="7" xfId="0" applyFont="1" applyBorder="1"/>
    <xf numFmtId="0" fontId="2" fillId="0" borderId="0" xfId="0" applyFont="1" applyAlignment="1">
      <alignment horizontal="left" vertical="top" wrapText="1"/>
    </xf>
    <xf numFmtId="0" fontId="2" fillId="0" borderId="0" xfId="0" applyFont="1"/>
    <xf numFmtId="0" fontId="2" fillId="0" borderId="0" xfId="0" applyFont="1" applyAlignment="1">
      <alignment horizontal="left" vertical="center" wrapText="1"/>
    </xf>
    <xf numFmtId="0" fontId="3" fillId="0" borderId="2" xfId="0" applyFont="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xf numFmtId="0" fontId="3" fillId="2" borderId="7" xfId="0" applyFont="1" applyFill="1" applyBorder="1"/>
    <xf numFmtId="0" fontId="1" fillId="0" borderId="0" xfId="0" applyFont="1" applyAlignment="1">
      <alignment horizontal="left" vertical="center" wrapText="1"/>
    </xf>
    <xf numFmtId="0" fontId="1" fillId="0" borderId="0" xfId="0" applyFont="1" applyAlignment="1">
      <alignment horizontal="left" vertical="center"/>
    </xf>
    <xf numFmtId="0" fontId="1" fillId="0" borderId="23" xfId="0" applyFont="1" applyBorder="1" applyAlignment="1">
      <alignment horizontal="left" vertical="center" wrapText="1"/>
    </xf>
    <xf numFmtId="0" fontId="1" fillId="0" borderId="24" xfId="0" applyFont="1" applyBorder="1"/>
    <xf numFmtId="0" fontId="1" fillId="0" borderId="25" xfId="0" applyFont="1" applyBorder="1"/>
    <xf numFmtId="0" fontId="1" fillId="0" borderId="2" xfId="0" applyFont="1" applyBorder="1" applyAlignment="1">
      <alignment horizontal="left" vertical="center" wrapText="1"/>
    </xf>
    <xf numFmtId="0" fontId="1" fillId="0" borderId="3" xfId="0" applyFont="1" applyBorder="1"/>
    <xf numFmtId="0" fontId="1" fillId="0" borderId="7" xfId="0" applyFont="1" applyBorder="1"/>
    <xf numFmtId="0" fontId="2" fillId="0" borderId="4" xfId="0" applyFont="1" applyBorder="1" applyAlignment="1">
      <alignment horizontal="left" vertical="center" wrapText="1"/>
    </xf>
    <xf numFmtId="0" fontId="3" fillId="0" borderId="0" xfId="0" applyFont="1"/>
    <xf numFmtId="0" fontId="3" fillId="0" borderId="8" xfId="0" applyFont="1" applyBorder="1"/>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left"/>
    </xf>
    <xf numFmtId="0" fontId="2" fillId="0" borderId="0" xfId="0" applyFont="1" applyAlignment="1">
      <alignment horizontal="left" wrapText="1"/>
    </xf>
    <xf numFmtId="0" fontId="2" fillId="0" borderId="0" xfId="0" applyFont="1" applyAlignment="1">
      <alignment horizontal="left"/>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wrapText="1"/>
    </xf>
    <xf numFmtId="0" fontId="2" fillId="0" borderId="20" xfId="0" applyFont="1" applyBorder="1" applyAlignment="1">
      <alignment horizontal="left" vertical="center"/>
    </xf>
    <xf numFmtId="0" fontId="2" fillId="0" borderId="0" xfId="0" applyFont="1" applyAlignment="1">
      <alignment horizontal="left" vertical="center"/>
    </xf>
    <xf numFmtId="0" fontId="3" fillId="0" borderId="2" xfId="0" applyFont="1" applyBorder="1" applyAlignment="1">
      <alignment horizontal="left" vertical="top" wrapTex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3" fillId="2" borderId="12" xfId="0" applyFont="1" applyFill="1" applyBorder="1" applyAlignment="1">
      <alignment horizontal="center" vertical="center"/>
    </xf>
    <xf numFmtId="0" fontId="9" fillId="0" borderId="1" xfId="0" applyFont="1" applyBorder="1" applyAlignment="1">
      <alignment horizontal="left"/>
    </xf>
    <xf numFmtId="0" fontId="2" fillId="0" borderId="23" xfId="0" applyFont="1" applyBorder="1" applyAlignment="1">
      <alignment horizontal="left"/>
    </xf>
    <xf numFmtId="0" fontId="2" fillId="0" borderId="24" xfId="0" applyFont="1" applyBorder="1" applyAlignment="1">
      <alignment horizontal="left"/>
    </xf>
    <xf numFmtId="0" fontId="2" fillId="0" borderId="25" xfId="0" applyFont="1" applyBorder="1" applyAlignment="1">
      <alignment horizontal="left"/>
    </xf>
    <xf numFmtId="0" fontId="3" fillId="0" borderId="1" xfId="0" applyFont="1" applyBorder="1" applyAlignment="1">
      <alignment horizontal="center" vertical="center"/>
    </xf>
    <xf numFmtId="0" fontId="12" fillId="0" borderId="1" xfId="0" applyFont="1" applyBorder="1" applyAlignment="1">
      <alignment horizontal="left" vertical="center" wrapText="1"/>
    </xf>
    <xf numFmtId="0" fontId="2" fillId="0" borderId="20" xfId="0" applyFont="1" applyBorder="1" applyAlignment="1">
      <alignment horizontal="left"/>
    </xf>
    <xf numFmtId="0" fontId="2" fillId="0" borderId="21" xfId="0" applyFont="1" applyBorder="1" applyAlignment="1">
      <alignment horizontal="left"/>
    </xf>
    <xf numFmtId="0" fontId="2" fillId="0" borderId="4" xfId="0" applyFont="1" applyBorder="1" applyAlignment="1">
      <alignment horizontal="left"/>
    </xf>
    <xf numFmtId="0" fontId="2" fillId="0" borderId="8" xfId="0" applyFont="1" applyBorder="1" applyAlignment="1">
      <alignment horizontal="left"/>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9" fontId="2" fillId="0" borderId="27" xfId="2" applyFont="1" applyBorder="1" applyAlignment="1">
      <alignment horizontal="center" vertical="center"/>
    </xf>
    <xf numFmtId="0" fontId="1" fillId="2" borderId="12" xfId="0" applyFont="1" applyFill="1" applyBorder="1" applyAlignment="1">
      <alignment horizontal="center" vertical="center"/>
    </xf>
    <xf numFmtId="0" fontId="1" fillId="0" borderId="10" xfId="0" applyFont="1" applyBorder="1" applyAlignment="1">
      <alignment horizontal="left" vertical="center" wrapText="1"/>
    </xf>
    <xf numFmtId="0" fontId="1" fillId="0" borderId="10" xfId="0" applyFont="1" applyBorder="1"/>
    <xf numFmtId="0" fontId="2" fillId="0" borderId="0" xfId="0" applyFont="1" applyBorder="1" applyAlignment="1">
      <alignment horizontal="center"/>
    </xf>
    <xf numFmtId="0" fontId="2" fillId="0" borderId="10" xfId="1" applyFont="1" applyBorder="1" applyAlignment="1">
      <alignment horizontal="left" vertical="center" wrapText="1"/>
    </xf>
    <xf numFmtId="0" fontId="3" fillId="0" borderId="10" xfId="1" applyFont="1" applyBorder="1"/>
    <xf numFmtId="0" fontId="3" fillId="0" borderId="10"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xf numFmtId="0" fontId="3" fillId="0" borderId="7" xfId="1" applyFont="1" applyBorder="1"/>
    <xf numFmtId="0" fontId="2" fillId="2" borderId="12"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0" borderId="1" xfId="1" applyFont="1" applyBorder="1" applyAlignment="1">
      <alignment horizontal="left" vertical="center" wrapText="1"/>
    </xf>
    <xf numFmtId="0" fontId="9" fillId="0" borderId="0" xfId="1" applyFont="1" applyAlignment="1">
      <alignment horizontal="left" wrapText="1"/>
    </xf>
    <xf numFmtId="0" fontId="7" fillId="0" borderId="0" xfId="1" applyFont="1" applyAlignment="1">
      <alignment horizontal="left" wrapText="1"/>
    </xf>
    <xf numFmtId="0" fontId="5" fillId="0" borderId="1" xfId="1" applyFont="1" applyBorder="1" applyAlignment="1">
      <alignment horizontal="left"/>
    </xf>
    <xf numFmtId="0" fontId="2" fillId="0" borderId="32" xfId="1" applyFont="1" applyBorder="1" applyAlignment="1">
      <alignment horizontal="left" vertical="center" wrapText="1"/>
    </xf>
    <xf numFmtId="0" fontId="2" fillId="0" borderId="33" xfId="1" applyFont="1" applyBorder="1" applyAlignment="1">
      <alignment horizontal="left" vertical="center" wrapText="1"/>
    </xf>
    <xf numFmtId="0" fontId="3" fillId="0" borderId="1" xfId="1" applyFont="1" applyBorder="1" applyAlignment="1">
      <alignment horizontal="left"/>
    </xf>
    <xf numFmtId="0" fontId="3" fillId="0" borderId="10" xfId="1" applyFont="1" applyBorder="1" applyAlignment="1">
      <alignment horizontal="left"/>
    </xf>
    <xf numFmtId="0" fontId="2" fillId="0" borderId="0" xfId="1" applyFont="1" applyAlignment="1">
      <alignment horizontal="left" vertical="center" wrapText="1"/>
    </xf>
    <xf numFmtId="0" fontId="3" fillId="2" borderId="3" xfId="1" applyFont="1" applyFill="1" applyBorder="1"/>
    <xf numFmtId="0" fontId="3" fillId="2" borderId="7" xfId="1" applyFont="1" applyFill="1" applyBorder="1"/>
    <xf numFmtId="0" fontId="3" fillId="0" borderId="23" xfId="1" applyFont="1" applyBorder="1" applyAlignment="1">
      <alignment horizontal="left" vertical="center" wrapText="1"/>
    </xf>
    <xf numFmtId="0" fontId="3" fillId="0" borderId="24" xfId="1" applyFont="1" applyBorder="1"/>
    <xf numFmtId="0" fontId="3" fillId="0" borderId="25" xfId="1" applyFont="1" applyBorder="1"/>
    <xf numFmtId="0" fontId="3" fillId="0" borderId="0" xfId="1" applyFont="1"/>
    <xf numFmtId="0" fontId="3" fillId="0" borderId="8" xfId="1" applyFont="1" applyBorder="1"/>
    <xf numFmtId="0" fontId="3" fillId="0" borderId="20" xfId="1" applyFont="1" applyBorder="1" applyAlignment="1">
      <alignment horizontal="left" vertical="center" wrapText="1"/>
    </xf>
    <xf numFmtId="0" fontId="3" fillId="0" borderId="21" xfId="1" applyFont="1" applyBorder="1"/>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5"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0" borderId="2" xfId="1" applyFont="1" applyBorder="1" applyAlignment="1">
      <alignment horizontal="left" vertical="top" wrapText="1"/>
    </xf>
    <xf numFmtId="0" fontId="2" fillId="0" borderId="2" xfId="1" applyFont="1" applyBorder="1" applyAlignment="1">
      <alignment horizontal="left" vertical="center" wrapText="1"/>
    </xf>
    <xf numFmtId="0" fontId="9" fillId="0" borderId="1" xfId="1" applyFont="1" applyBorder="1" applyAlignment="1">
      <alignment horizontal="left"/>
    </xf>
    <xf numFmtId="0" fontId="2" fillId="0" borderId="23" xfId="1" applyFont="1" applyBorder="1" applyAlignment="1">
      <alignment horizontal="left" vertical="top" wrapText="1"/>
    </xf>
    <xf numFmtId="0" fontId="2" fillId="0" borderId="4" xfId="1" applyFont="1" applyBorder="1" applyAlignment="1">
      <alignment horizontal="left" vertical="top" wrapText="1"/>
    </xf>
    <xf numFmtId="0" fontId="3" fillId="2" borderId="24" xfId="1" applyFont="1" applyFill="1" applyBorder="1"/>
    <xf numFmtId="0" fontId="3" fillId="2" borderId="25" xfId="1" applyFont="1" applyFill="1" applyBorder="1"/>
    <xf numFmtId="0" fontId="2" fillId="0" borderId="23" xfId="1" applyFont="1" applyBorder="1" applyAlignment="1">
      <alignment horizontal="left" vertical="center" wrapText="1"/>
    </xf>
    <xf numFmtId="0" fontId="3" fillId="3" borderId="2" xfId="1" applyFont="1" applyFill="1" applyBorder="1" applyAlignment="1">
      <alignment horizontal="left" vertical="center" wrapText="1"/>
    </xf>
    <xf numFmtId="0" fontId="2" fillId="3" borderId="0" xfId="1" applyFont="1" applyFill="1" applyAlignment="1">
      <alignment horizontal="left" vertical="center" wrapText="1"/>
    </xf>
    <xf numFmtId="0" fontId="2" fillId="3" borderId="0" xfId="1"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23" xfId="0" applyFont="1" applyBorder="1" applyAlignment="1">
      <alignment horizontal="left" vertical="center" wrapText="1"/>
    </xf>
    <xf numFmtId="0" fontId="3" fillId="0" borderId="24" xfId="0" applyFont="1" applyBorder="1"/>
    <xf numFmtId="0" fontId="3" fillId="0" borderId="25" xfId="0" applyFont="1" applyBorder="1"/>
    <xf numFmtId="0" fontId="2" fillId="0" borderId="10" xfId="0" applyFont="1" applyBorder="1" applyAlignment="1">
      <alignment horizontal="center" vertical="top" wrapText="1"/>
    </xf>
    <xf numFmtId="0" fontId="4" fillId="0" borderId="0" xfId="0" applyFont="1" applyAlignment="1">
      <alignment horizontal="center" vertical="center"/>
    </xf>
    <xf numFmtId="0" fontId="2" fillId="2" borderId="2" xfId="0" applyFont="1" applyFill="1" applyBorder="1" applyAlignment="1">
      <alignment horizontal="left" vertical="center" wrapText="1"/>
    </xf>
    <xf numFmtId="0" fontId="2" fillId="0" borderId="10" xfId="0" applyFont="1" applyBorder="1"/>
    <xf numFmtId="43" fontId="13" fillId="2" borderId="13" xfId="3" applyFont="1" applyFill="1" applyBorder="1" applyAlignment="1">
      <alignment horizontal="right"/>
    </xf>
    <xf numFmtId="43" fontId="13" fillId="2" borderId="14" xfId="3" applyFont="1" applyFill="1" applyBorder="1" applyAlignment="1">
      <alignment horizontal="right"/>
    </xf>
    <xf numFmtId="165" fontId="2" fillId="2" borderId="13" xfId="3" applyNumberFormat="1" applyFont="1" applyFill="1" applyBorder="1" applyAlignment="1">
      <alignment horizontal="center" vertical="center"/>
    </xf>
    <xf numFmtId="165" fontId="2" fillId="2" borderId="14" xfId="3" applyNumberFormat="1" applyFont="1" applyFill="1" applyBorder="1" applyAlignment="1">
      <alignment horizontal="center" vertical="center"/>
    </xf>
    <xf numFmtId="0" fontId="9" fillId="0" borderId="0" xfId="0" applyFont="1" applyAlignment="1">
      <alignment horizontal="left" wrapText="1"/>
    </xf>
    <xf numFmtId="0" fontId="7" fillId="0" borderId="0" xfId="0" applyFont="1" applyAlignment="1">
      <alignment horizontal="left" wrapText="1"/>
    </xf>
    <xf numFmtId="43" fontId="13" fillId="5" borderId="13" xfId="0" applyNumberFormat="1" applyFont="1" applyFill="1" applyBorder="1" applyAlignment="1">
      <alignment horizontal="right" vertical="center"/>
    </xf>
    <xf numFmtId="0" fontId="13" fillId="5" borderId="14" xfId="0" applyFont="1" applyFill="1" applyBorder="1" applyAlignment="1">
      <alignment horizontal="right" vertical="center"/>
    </xf>
    <xf numFmtId="164" fontId="2" fillId="0" borderId="0" xfId="0" applyNumberFormat="1" applyFont="1" applyAlignment="1">
      <alignment horizontal="center"/>
    </xf>
    <xf numFmtId="0" fontId="3" fillId="0" borderId="10" xfId="1" applyFont="1" applyBorder="1" applyAlignment="1">
      <alignment wrapText="1"/>
    </xf>
    <xf numFmtId="0" fontId="3" fillId="0" borderId="0" xfId="1" applyFont="1" applyAlignment="1">
      <alignment wrapText="1"/>
    </xf>
    <xf numFmtId="0" fontId="2" fillId="3" borderId="36" xfId="1" applyFont="1" applyFill="1" applyBorder="1" applyAlignment="1">
      <alignment horizontal="left" vertical="center" wrapText="1"/>
    </xf>
    <xf numFmtId="0" fontId="2" fillId="3" borderId="3" xfId="1" applyFont="1" applyFill="1" applyBorder="1" applyAlignment="1">
      <alignment horizontal="left" vertical="center" wrapText="1"/>
    </xf>
    <xf numFmtId="0" fontId="2" fillId="3" borderId="37" xfId="1" applyFont="1" applyFill="1" applyBorder="1" applyAlignment="1">
      <alignment horizontal="left" vertical="center" wrapText="1"/>
    </xf>
    <xf numFmtId="165" fontId="13" fillId="2" borderId="22" xfId="3" applyNumberFormat="1" applyFont="1" applyFill="1" applyBorder="1" applyAlignment="1">
      <alignment horizontal="center" vertical="center"/>
    </xf>
    <xf numFmtId="166" fontId="16" fillId="0" borderId="22" xfId="3" applyNumberFormat="1" applyFont="1" applyBorder="1" applyAlignment="1">
      <alignment horizontal="center" vertical="center"/>
    </xf>
    <xf numFmtId="165" fontId="16" fillId="0" borderId="22" xfId="3" applyNumberFormat="1" applyFont="1" applyBorder="1" applyAlignment="1">
      <alignment horizontal="center" vertical="center"/>
    </xf>
    <xf numFmtId="43" fontId="2" fillId="5" borderId="22" xfId="3" applyFont="1" applyFill="1" applyBorder="1" applyAlignment="1">
      <alignment horizontal="center" vertical="center"/>
    </xf>
    <xf numFmtId="0" fontId="3" fillId="5" borderId="22" xfId="1" applyFont="1" applyFill="1" applyBorder="1" applyAlignment="1">
      <alignment horizontal="center"/>
    </xf>
    <xf numFmtId="0" fontId="3" fillId="2" borderId="0" xfId="1" applyFont="1" applyFill="1" applyAlignment="1">
      <alignment horizontal="center"/>
    </xf>
    <xf numFmtId="0" fontId="3" fillId="3" borderId="23" xfId="1" applyFont="1" applyFill="1" applyBorder="1" applyAlignment="1">
      <alignment horizontal="left" vertical="center" wrapText="1"/>
    </xf>
    <xf numFmtId="43" fontId="2" fillId="5" borderId="13" xfId="3" applyFont="1" applyFill="1" applyBorder="1" applyAlignment="1">
      <alignment horizontal="center" vertical="center"/>
    </xf>
    <xf numFmtId="43" fontId="2" fillId="5" borderId="14" xfId="3" applyFont="1" applyFill="1" applyBorder="1" applyAlignment="1">
      <alignment horizontal="center" vertical="center"/>
    </xf>
    <xf numFmtId="0" fontId="2" fillId="2" borderId="0" xfId="0" quotePrefix="1" applyFont="1" applyFill="1" applyAlignment="1">
      <alignment horizontal="center" vertical="center"/>
    </xf>
    <xf numFmtId="0" fontId="2" fillId="2" borderId="10" xfId="0" applyFont="1" applyFill="1" applyBorder="1" applyAlignment="1">
      <alignment horizontal="left" vertical="center" wrapText="1"/>
    </xf>
    <xf numFmtId="0" fontId="3" fillId="2" borderId="10" xfId="0" applyFont="1" applyFill="1" applyBorder="1"/>
    <xf numFmtId="0" fontId="4" fillId="0" borderId="4" xfId="0" applyFont="1" applyBorder="1"/>
    <xf numFmtId="0" fontId="4" fillId="0" borderId="0" xfId="0" applyFont="1" applyBorder="1"/>
    <xf numFmtId="0" fontId="15" fillId="2" borderId="0" xfId="0" applyFont="1" applyFill="1"/>
    <xf numFmtId="0" fontId="2" fillId="2" borderId="30"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4" fillId="2" borderId="0" xfId="0" applyFont="1" applyFill="1"/>
    <xf numFmtId="0" fontId="13" fillId="0" borderId="1" xfId="0" applyFont="1" applyBorder="1" applyAlignment="1">
      <alignment horizontal="left" vertical="top" wrapText="1"/>
    </xf>
    <xf numFmtId="49" fontId="2" fillId="0" borderId="0" xfId="0" applyNumberFormat="1" applyFont="1" applyAlignment="1">
      <alignment vertical="top"/>
    </xf>
    <xf numFmtId="0" fontId="13" fillId="0" borderId="0" xfId="0" applyFont="1" applyBorder="1" applyAlignment="1">
      <alignment horizontal="left" vertical="top" wrapText="1"/>
    </xf>
    <xf numFmtId="0" fontId="3" fillId="5" borderId="29" xfId="0" applyFont="1" applyFill="1" applyBorder="1" applyAlignment="1">
      <alignment horizontal="center" vertical="center"/>
    </xf>
    <xf numFmtId="0" fontId="3" fillId="5" borderId="38" xfId="0" applyFont="1" applyFill="1" applyBorder="1" applyAlignment="1">
      <alignment horizontal="center" vertical="center"/>
    </xf>
    <xf numFmtId="0" fontId="3" fillId="5" borderId="18" xfId="0" applyFont="1" applyFill="1" applyBorder="1" applyAlignment="1">
      <alignment horizontal="center" vertical="center"/>
    </xf>
    <xf numFmtId="0" fontId="2" fillId="0" borderId="19" xfId="0" applyFont="1" applyBorder="1"/>
    <xf numFmtId="0" fontId="2" fillId="0" borderId="39" xfId="0" applyFont="1" applyBorder="1"/>
    <xf numFmtId="0" fontId="2" fillId="0" borderId="40" xfId="0" applyFont="1" applyBorder="1"/>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165" fontId="2" fillId="0" borderId="11" xfId="3" applyNumberFormat="1" applyFont="1" applyBorder="1" applyAlignment="1">
      <alignment horizontal="center" vertical="center"/>
    </xf>
    <xf numFmtId="0" fontId="4" fillId="0" borderId="0" xfId="1" quotePrefix="1" applyFont="1" applyAlignment="1">
      <alignment horizontal="center" vertical="center"/>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37"/>
  <sheetViews>
    <sheetView showGridLines="0" tabSelected="1" zoomScaleNormal="100" workbookViewId="0">
      <pane ySplit="9" topLeftCell="A10" activePane="bottomLeft" state="frozen"/>
      <selection pane="bottomLeft" activeCell="M2" sqref="M2"/>
    </sheetView>
  </sheetViews>
  <sheetFormatPr defaultColWidth="12.625" defaultRowHeight="15" customHeight="1"/>
  <cols>
    <col min="1" max="1" width="3.25" style="1" customWidth="1"/>
    <col min="2" max="2" width="4.125" style="1" customWidth="1"/>
    <col min="3" max="3" width="7.5" style="1" customWidth="1"/>
    <col min="4" max="9" width="5.875" style="1" customWidth="1"/>
    <col min="10" max="10" width="7.125" style="1" customWidth="1"/>
    <col min="11" max="11" width="5.875" style="1" customWidth="1"/>
    <col min="12" max="12" width="7.25" style="1" customWidth="1"/>
    <col min="13" max="13" width="5.875" style="1" customWidth="1"/>
    <col min="14" max="14" width="8.125" style="1" customWidth="1"/>
    <col min="15" max="15" width="3.375" style="1" customWidth="1"/>
    <col min="16" max="16" width="1.125" style="1" customWidth="1"/>
    <col min="17" max="17" width="0.75" style="1" customWidth="1"/>
    <col min="18" max="18" width="0.5" style="1" customWidth="1"/>
    <col min="19" max="19" width="16.375" style="73" customWidth="1"/>
    <col min="20" max="16384" width="12.625" style="1"/>
  </cols>
  <sheetData>
    <row r="1" spans="1:19" ht="16.149999999999999" customHeight="1">
      <c r="A1" s="321" t="s">
        <v>286</v>
      </c>
      <c r="B1" s="321"/>
      <c r="C1" s="321"/>
      <c r="D1" s="321"/>
      <c r="E1" s="321"/>
      <c r="F1" s="321"/>
      <c r="G1" s="137"/>
      <c r="H1" s="137"/>
      <c r="I1" s="137"/>
      <c r="J1" s="137"/>
      <c r="K1" s="137"/>
      <c r="L1" s="137"/>
      <c r="M1" s="137"/>
      <c r="N1" s="137"/>
      <c r="O1" s="137"/>
    </row>
    <row r="2" spans="1:19">
      <c r="A2" s="57" t="s">
        <v>0</v>
      </c>
      <c r="B2" s="57"/>
      <c r="C2" s="57"/>
      <c r="D2" s="57"/>
      <c r="E2" s="57"/>
      <c r="F2" s="57"/>
      <c r="G2" s="57"/>
      <c r="H2" s="57"/>
      <c r="I2" s="57"/>
      <c r="J2" s="57"/>
      <c r="K2" s="57"/>
      <c r="L2" s="57"/>
      <c r="M2" s="57"/>
      <c r="N2" s="57"/>
      <c r="O2" s="57"/>
    </row>
    <row r="3" spans="1:19" ht="4.9000000000000004" customHeight="1"/>
    <row r="4" spans="1:19" ht="15" customHeight="1">
      <c r="A4" s="58" t="s">
        <v>1</v>
      </c>
      <c r="B4" s="58"/>
      <c r="C4" s="58"/>
      <c r="D4" s="366" t="s">
        <v>2</v>
      </c>
      <c r="E4" s="366"/>
      <c r="F4" s="366"/>
    </row>
    <row r="5" spans="1:19" ht="15" customHeight="1">
      <c r="A5" s="58" t="s">
        <v>3</v>
      </c>
      <c r="B5" s="58"/>
      <c r="C5" s="58"/>
      <c r="D5" s="366" t="s">
        <v>4</v>
      </c>
      <c r="E5" s="366"/>
      <c r="F5" s="366"/>
    </row>
    <row r="6" spans="1:19" ht="15.6" customHeight="1">
      <c r="A6" s="58" t="s">
        <v>5</v>
      </c>
      <c r="B6" s="58"/>
      <c r="C6" s="58"/>
      <c r="D6" s="366"/>
      <c r="E6" s="366"/>
      <c r="F6" s="366"/>
    </row>
    <row r="7" spans="1:19" ht="7.15" customHeight="1"/>
    <row r="8" spans="1:19">
      <c r="A8" s="43" t="s">
        <v>6</v>
      </c>
      <c r="S8" s="308" t="s">
        <v>233</v>
      </c>
    </row>
    <row r="9" spans="1:19">
      <c r="A9" s="43"/>
      <c r="S9" s="220" t="s">
        <v>184</v>
      </c>
    </row>
    <row r="10" spans="1:19" ht="15.75" thickBot="1">
      <c r="B10" s="43" t="s">
        <v>7</v>
      </c>
      <c r="C10" s="43" t="s">
        <v>8</v>
      </c>
      <c r="D10" s="43"/>
    </row>
    <row r="11" spans="1:19" ht="15" customHeight="1">
      <c r="C11" s="12" t="s">
        <v>9</v>
      </c>
      <c r="D11" s="59"/>
      <c r="E11" s="59"/>
      <c r="F11" s="59"/>
      <c r="G11" s="59"/>
      <c r="H11" s="59"/>
      <c r="I11" s="59"/>
      <c r="J11" s="59"/>
      <c r="K11" s="59"/>
      <c r="L11" s="59"/>
      <c r="M11" s="59"/>
      <c r="N11" s="59"/>
      <c r="O11" s="60"/>
      <c r="S11" s="323" t="s">
        <v>174</v>
      </c>
    </row>
    <row r="12" spans="1:19" ht="4.5" customHeight="1">
      <c r="C12" s="15"/>
      <c r="O12" s="17"/>
      <c r="S12" s="323"/>
    </row>
    <row r="13" spans="1:19">
      <c r="C13" s="15"/>
      <c r="J13" s="52" t="s">
        <v>10</v>
      </c>
      <c r="K13" s="43"/>
      <c r="L13" s="52" t="s">
        <v>11</v>
      </c>
      <c r="M13" s="43"/>
      <c r="N13" s="52" t="s">
        <v>12</v>
      </c>
      <c r="O13" s="17"/>
      <c r="S13" s="323"/>
    </row>
    <row r="14" spans="1:19" ht="4.5" customHeight="1" thickBot="1">
      <c r="C14" s="15"/>
      <c r="J14" s="14"/>
      <c r="L14" s="14"/>
      <c r="N14" s="14"/>
      <c r="O14" s="17"/>
      <c r="S14" s="323"/>
    </row>
    <row r="15" spans="1:19" ht="15" customHeight="1" thickBot="1">
      <c r="C15" s="15"/>
      <c r="D15" s="1" t="s">
        <v>13</v>
      </c>
      <c r="E15" s="133">
        <v>2023</v>
      </c>
      <c r="J15" s="61">
        <v>481975</v>
      </c>
      <c r="L15" s="62">
        <v>469430</v>
      </c>
      <c r="N15" s="63">
        <f>SUM(L15,J15)</f>
        <v>951405</v>
      </c>
      <c r="O15" s="17"/>
      <c r="S15" s="323"/>
    </row>
    <row r="16" spans="1:19" ht="4.5" customHeight="1" thickBot="1">
      <c r="C16" s="64"/>
      <c r="D16" s="18"/>
      <c r="E16" s="18"/>
      <c r="F16" s="18"/>
      <c r="G16" s="18"/>
      <c r="H16" s="18"/>
      <c r="I16" s="18"/>
      <c r="J16" s="65"/>
      <c r="K16" s="18"/>
      <c r="L16" s="65"/>
      <c r="M16" s="18"/>
      <c r="N16" s="65"/>
      <c r="O16" s="66"/>
    </row>
    <row r="17" spans="3:19" ht="15" customHeight="1">
      <c r="C17" s="67" t="s">
        <v>14</v>
      </c>
      <c r="D17" s="68"/>
      <c r="E17" s="68"/>
      <c r="F17" s="68"/>
      <c r="G17" s="68"/>
      <c r="H17" s="68"/>
      <c r="I17" s="59"/>
      <c r="J17" s="59"/>
      <c r="K17" s="59"/>
      <c r="L17" s="59"/>
      <c r="M17" s="59"/>
      <c r="N17" s="59"/>
      <c r="O17" s="60"/>
      <c r="S17" s="362" t="s">
        <v>173</v>
      </c>
    </row>
    <row r="18" spans="3:19" ht="4.5" customHeight="1">
      <c r="C18" s="69"/>
      <c r="D18" s="48"/>
      <c r="E18" s="48"/>
      <c r="F18" s="48"/>
      <c r="G18" s="48"/>
      <c r="H18" s="48"/>
      <c r="O18" s="17"/>
      <c r="S18" s="363"/>
    </row>
    <row r="19" spans="3:19" ht="15" customHeight="1">
      <c r="C19" s="15"/>
      <c r="J19" s="52" t="s">
        <v>10</v>
      </c>
      <c r="K19" s="43"/>
      <c r="L19" s="52" t="s">
        <v>11</v>
      </c>
      <c r="M19" s="43"/>
      <c r="N19" s="52"/>
      <c r="O19" s="17"/>
      <c r="S19" s="363"/>
    </row>
    <row r="20" spans="3:19" ht="4.5" customHeight="1" thickBot="1">
      <c r="C20" s="15"/>
      <c r="O20" s="17"/>
      <c r="S20" s="363"/>
    </row>
    <row r="21" spans="3:19" ht="15" customHeight="1" thickBot="1">
      <c r="C21" s="15"/>
      <c r="D21" s="1" t="s">
        <v>13</v>
      </c>
      <c r="E21" s="383" t="s">
        <v>437</v>
      </c>
      <c r="F21" s="383"/>
      <c r="J21" s="72">
        <v>70</v>
      </c>
      <c r="K21" s="289"/>
      <c r="L21" s="72">
        <v>76</v>
      </c>
      <c r="N21" s="284"/>
      <c r="O21" s="17"/>
      <c r="S21" s="364"/>
    </row>
    <row r="22" spans="3:19" ht="4.5" customHeight="1" thickBot="1">
      <c r="C22" s="64"/>
      <c r="D22" s="18"/>
      <c r="E22" s="18"/>
      <c r="F22" s="18"/>
      <c r="G22" s="18"/>
      <c r="H22" s="18"/>
      <c r="I22" s="18"/>
      <c r="J22" s="18"/>
      <c r="K22" s="18"/>
      <c r="L22" s="18"/>
      <c r="M22" s="18"/>
      <c r="N22" s="18"/>
      <c r="O22" s="66"/>
    </row>
    <row r="23" spans="3:19" ht="15" customHeight="1">
      <c r="C23" s="12" t="s">
        <v>15</v>
      </c>
      <c r="D23" s="59"/>
      <c r="E23" s="59"/>
      <c r="F23" s="59"/>
      <c r="G23" s="59"/>
      <c r="H23" s="59"/>
      <c r="I23" s="59"/>
      <c r="J23" s="59"/>
      <c r="K23" s="59"/>
      <c r="L23" s="59"/>
      <c r="M23" s="59"/>
      <c r="N23" s="59"/>
      <c r="O23" s="60"/>
      <c r="S23" s="323" t="s">
        <v>173</v>
      </c>
    </row>
    <row r="24" spans="3:19" ht="4.5" customHeight="1">
      <c r="C24" s="15"/>
      <c r="O24" s="17"/>
      <c r="S24" s="323"/>
    </row>
    <row r="25" spans="3:19">
      <c r="C25" s="15"/>
      <c r="D25" s="1" t="s">
        <v>13</v>
      </c>
      <c r="E25" s="13" t="s">
        <v>176</v>
      </c>
      <c r="J25" s="52" t="s">
        <v>10</v>
      </c>
      <c r="K25" s="43"/>
      <c r="L25" s="52" t="s">
        <v>11</v>
      </c>
      <c r="M25" s="43"/>
      <c r="N25" s="52" t="s">
        <v>12</v>
      </c>
      <c r="O25" s="17"/>
      <c r="S25" s="323"/>
    </row>
    <row r="26" spans="3:19" ht="4.5" customHeight="1" thickBot="1">
      <c r="C26" s="15"/>
      <c r="O26" s="17"/>
      <c r="S26" s="323"/>
    </row>
    <row r="27" spans="3:19" ht="15.75" customHeight="1" thickBot="1">
      <c r="C27" s="15"/>
      <c r="D27" s="1" t="s">
        <v>16</v>
      </c>
      <c r="J27" s="298">
        <f>SUM(J29,J31,J33,J35,J37,J39,J41,J43,J45,J47,J49,J51,J53,J55,J57,J59,J61)</f>
        <v>460158</v>
      </c>
      <c r="K27" s="286"/>
      <c r="L27" s="298">
        <f t="shared" ref="L27" si="0">SUM(L29,L31,L33,L35,L37,L39,L41,L43,L45,L47,L49,L51,L53,L55,L57,L59,L61)</f>
        <v>448181</v>
      </c>
      <c r="N27" s="63">
        <f>SUM(L27,J27)</f>
        <v>908339</v>
      </c>
      <c r="O27" s="17"/>
      <c r="S27" s="323"/>
    </row>
    <row r="28" spans="3:19" ht="6" customHeight="1" thickBot="1">
      <c r="C28" s="15"/>
      <c r="O28" s="17"/>
      <c r="S28" s="323"/>
    </row>
    <row r="29" spans="3:19" s="9" customFormat="1" ht="15.75" customHeight="1" thickBot="1">
      <c r="C29" s="10"/>
      <c r="D29" s="4" t="s">
        <v>175</v>
      </c>
      <c r="J29" s="297">
        <v>47837</v>
      </c>
      <c r="K29" s="286"/>
      <c r="L29" s="297">
        <v>44705</v>
      </c>
      <c r="N29" s="63">
        <f>SUM(L29,J29)</f>
        <v>92542</v>
      </c>
      <c r="O29" s="11"/>
      <c r="S29" s="323"/>
    </row>
    <row r="30" spans="3:19" s="9" customFormat="1" ht="6" customHeight="1" thickBot="1">
      <c r="C30" s="10"/>
      <c r="J30" s="286"/>
      <c r="K30" s="286"/>
      <c r="L30" s="286"/>
      <c r="M30" s="1"/>
      <c r="N30" s="1"/>
      <c r="O30" s="11"/>
      <c r="S30" s="323"/>
    </row>
    <row r="31" spans="3:19" ht="15.75" customHeight="1" thickBot="1">
      <c r="C31" s="15"/>
      <c r="D31" s="1" t="s">
        <v>17</v>
      </c>
      <c r="J31" s="297">
        <v>51006</v>
      </c>
      <c r="K31" s="286"/>
      <c r="L31" s="297">
        <v>47128</v>
      </c>
      <c r="N31" s="63">
        <f>SUM(L31,J31)</f>
        <v>98134</v>
      </c>
      <c r="O31" s="17"/>
      <c r="S31" s="323"/>
    </row>
    <row r="32" spans="3:19" ht="4.5" customHeight="1" thickBot="1">
      <c r="C32" s="15"/>
      <c r="J32" s="286"/>
      <c r="K32" s="286"/>
      <c r="L32" s="286"/>
      <c r="O32" s="17"/>
      <c r="S32" s="323"/>
    </row>
    <row r="33" spans="3:19" ht="15.75" customHeight="1" thickBot="1">
      <c r="C33" s="15"/>
      <c r="D33" s="70" t="s">
        <v>18</v>
      </c>
      <c r="J33" s="297">
        <v>51320</v>
      </c>
      <c r="K33" s="286"/>
      <c r="L33" s="297">
        <v>48472</v>
      </c>
      <c r="N33" s="63">
        <f>SUM(L33,J33)</f>
        <v>99792</v>
      </c>
      <c r="O33" s="17"/>
      <c r="S33" s="323"/>
    </row>
    <row r="34" spans="3:19" ht="4.5" customHeight="1" thickBot="1">
      <c r="C34" s="15"/>
      <c r="J34" s="286"/>
      <c r="K34" s="286"/>
      <c r="L34" s="286"/>
      <c r="O34" s="17"/>
      <c r="S34" s="323"/>
    </row>
    <row r="35" spans="3:19" ht="15.75" customHeight="1" thickBot="1">
      <c r="C35" s="15"/>
      <c r="D35" s="1" t="s">
        <v>19</v>
      </c>
      <c r="J35" s="297">
        <v>47907</v>
      </c>
      <c r="K35" s="286"/>
      <c r="L35" s="297">
        <v>45680</v>
      </c>
      <c r="N35" s="63">
        <f>SUM(L35,J35)</f>
        <v>93587</v>
      </c>
      <c r="O35" s="17"/>
      <c r="S35" s="323"/>
    </row>
    <row r="36" spans="3:19" ht="4.5" customHeight="1" thickBot="1">
      <c r="C36" s="15"/>
      <c r="J36" s="286"/>
      <c r="K36" s="286"/>
      <c r="L36" s="286"/>
      <c r="O36" s="17"/>
      <c r="S36" s="323"/>
    </row>
    <row r="37" spans="3:19" ht="15.75" customHeight="1" thickBot="1">
      <c r="C37" s="15"/>
      <c r="D37" s="1" t="s">
        <v>20</v>
      </c>
      <c r="J37" s="297">
        <v>41077</v>
      </c>
      <c r="K37" s="286"/>
      <c r="L37" s="297">
        <v>39252</v>
      </c>
      <c r="N37" s="63">
        <f>SUM(L37,J37)</f>
        <v>80329</v>
      </c>
      <c r="O37" s="17"/>
      <c r="S37" s="323"/>
    </row>
    <row r="38" spans="3:19" ht="4.5" customHeight="1" thickBot="1">
      <c r="C38" s="15"/>
      <c r="J38" s="286"/>
      <c r="K38" s="286"/>
      <c r="L38" s="286"/>
      <c r="O38" s="17"/>
      <c r="S38" s="323"/>
    </row>
    <row r="39" spans="3:19" ht="15.75" customHeight="1" thickBot="1">
      <c r="C39" s="15"/>
      <c r="D39" s="1" t="s">
        <v>21</v>
      </c>
      <c r="J39" s="297">
        <v>36229</v>
      </c>
      <c r="K39" s="286"/>
      <c r="L39" s="297">
        <v>35038</v>
      </c>
      <c r="N39" s="63">
        <f>SUM(L39,J39)</f>
        <v>71267</v>
      </c>
      <c r="O39" s="17"/>
      <c r="S39" s="323"/>
    </row>
    <row r="40" spans="3:19" ht="4.5" customHeight="1" thickBot="1">
      <c r="C40" s="15"/>
      <c r="J40" s="286"/>
      <c r="K40" s="286"/>
      <c r="L40" s="286"/>
      <c r="O40" s="17"/>
      <c r="S40" s="323"/>
    </row>
    <row r="41" spans="3:19" ht="15.75" customHeight="1" thickBot="1">
      <c r="C41" s="15"/>
      <c r="D41" s="1" t="s">
        <v>22</v>
      </c>
      <c r="J41" s="297">
        <v>31977</v>
      </c>
      <c r="K41" s="286"/>
      <c r="L41" s="297">
        <v>31067</v>
      </c>
      <c r="N41" s="63">
        <f>SUM(L41,J41)</f>
        <v>63044</v>
      </c>
      <c r="O41" s="17"/>
      <c r="S41" s="323"/>
    </row>
    <row r="42" spans="3:19" ht="4.5" customHeight="1" thickBot="1">
      <c r="C42" s="15"/>
      <c r="J42" s="286"/>
      <c r="K42" s="286"/>
      <c r="L42" s="286"/>
      <c r="O42" s="17"/>
      <c r="S42" s="323"/>
    </row>
    <row r="43" spans="3:19" ht="15.75" customHeight="1" thickBot="1">
      <c r="C43" s="15"/>
      <c r="D43" s="1" t="s">
        <v>23</v>
      </c>
      <c r="J43" s="297">
        <v>29174</v>
      </c>
      <c r="K43" s="286"/>
      <c r="L43" s="297">
        <v>27660</v>
      </c>
      <c r="N43" s="63">
        <f t="shared" ref="N43:N61" si="1">SUM(L43,J43)</f>
        <v>56834</v>
      </c>
      <c r="O43" s="17"/>
      <c r="S43" s="323"/>
    </row>
    <row r="44" spans="3:19" ht="4.5" customHeight="1" thickBot="1">
      <c r="C44" s="15"/>
      <c r="J44" s="286"/>
      <c r="K44" s="286"/>
      <c r="L44" s="286"/>
      <c r="O44" s="17"/>
      <c r="S44" s="323"/>
    </row>
    <row r="45" spans="3:19" ht="15.75" customHeight="1" thickBot="1">
      <c r="C45" s="15"/>
      <c r="D45" s="1" t="s">
        <v>24</v>
      </c>
      <c r="J45" s="297">
        <v>27143</v>
      </c>
      <c r="K45" s="286"/>
      <c r="L45" s="297">
        <v>25445</v>
      </c>
      <c r="N45" s="63">
        <f t="shared" si="1"/>
        <v>52588</v>
      </c>
      <c r="O45" s="17"/>
      <c r="S45" s="323"/>
    </row>
    <row r="46" spans="3:19" ht="4.5" customHeight="1" thickBot="1">
      <c r="C46" s="15"/>
      <c r="J46" s="286"/>
      <c r="K46" s="286"/>
      <c r="L46" s="286"/>
      <c r="N46" s="1">
        <f t="shared" si="1"/>
        <v>0</v>
      </c>
      <c r="O46" s="17"/>
      <c r="S46" s="323"/>
    </row>
    <row r="47" spans="3:19" ht="15.75" customHeight="1" thickBot="1">
      <c r="C47" s="15"/>
      <c r="D47" s="1" t="s">
        <v>25</v>
      </c>
      <c r="J47" s="297">
        <v>23957</v>
      </c>
      <c r="K47" s="286"/>
      <c r="L47" s="297">
        <v>22450</v>
      </c>
      <c r="N47" s="63">
        <f t="shared" si="1"/>
        <v>46407</v>
      </c>
      <c r="O47" s="17"/>
      <c r="S47" s="323"/>
    </row>
    <row r="48" spans="3:19" ht="4.5" customHeight="1" thickBot="1">
      <c r="C48" s="15"/>
      <c r="J48" s="286"/>
      <c r="K48" s="286"/>
      <c r="L48" s="286"/>
      <c r="N48" s="1">
        <f t="shared" si="1"/>
        <v>0</v>
      </c>
      <c r="O48" s="17"/>
      <c r="S48" s="323"/>
    </row>
    <row r="49" spans="2:20" ht="15.75" customHeight="1" thickBot="1">
      <c r="C49" s="15"/>
      <c r="D49" s="1" t="s">
        <v>26</v>
      </c>
      <c r="J49" s="297">
        <v>20819</v>
      </c>
      <c r="K49" s="286"/>
      <c r="L49" s="297">
        <v>20073</v>
      </c>
      <c r="N49" s="63">
        <f t="shared" si="1"/>
        <v>40892</v>
      </c>
      <c r="O49" s="17"/>
      <c r="S49" s="323"/>
    </row>
    <row r="50" spans="2:20" ht="4.5" customHeight="1" thickBot="1">
      <c r="C50" s="15"/>
      <c r="J50" s="286"/>
      <c r="K50" s="286"/>
      <c r="L50" s="286"/>
      <c r="N50" s="1">
        <f t="shared" si="1"/>
        <v>0</v>
      </c>
      <c r="O50" s="17"/>
      <c r="S50" s="323"/>
    </row>
    <row r="51" spans="2:20" ht="15.75" customHeight="1" thickBot="1">
      <c r="C51" s="15"/>
      <c r="D51" s="1" t="s">
        <v>27</v>
      </c>
      <c r="J51" s="297">
        <v>17210</v>
      </c>
      <c r="K51" s="286"/>
      <c r="L51" s="297">
        <v>17076</v>
      </c>
      <c r="N51" s="63">
        <f t="shared" si="1"/>
        <v>34286</v>
      </c>
      <c r="O51" s="17"/>
      <c r="S51" s="323"/>
    </row>
    <row r="52" spans="2:20" ht="4.5" customHeight="1" thickBot="1">
      <c r="C52" s="15"/>
      <c r="J52" s="286"/>
      <c r="K52" s="286"/>
      <c r="L52" s="286"/>
      <c r="N52" s="1">
        <f t="shared" si="1"/>
        <v>0</v>
      </c>
      <c r="O52" s="17"/>
      <c r="S52" s="323"/>
    </row>
    <row r="53" spans="2:20" ht="15.75" customHeight="1" thickBot="1">
      <c r="C53" s="15"/>
      <c r="D53" s="1" t="s">
        <v>28</v>
      </c>
      <c r="J53" s="297">
        <v>13913</v>
      </c>
      <c r="K53" s="286"/>
      <c r="L53" s="297">
        <v>14783</v>
      </c>
      <c r="N53" s="63">
        <f t="shared" si="1"/>
        <v>28696</v>
      </c>
      <c r="O53" s="17"/>
      <c r="S53" s="323"/>
    </row>
    <row r="54" spans="2:20" ht="4.5" customHeight="1" thickBot="1">
      <c r="C54" s="15"/>
      <c r="J54" s="286"/>
      <c r="K54" s="286"/>
      <c r="L54" s="286"/>
      <c r="N54" s="1">
        <f t="shared" si="1"/>
        <v>0</v>
      </c>
      <c r="O54" s="17"/>
      <c r="S54" s="323"/>
    </row>
    <row r="55" spans="2:20" ht="15.75" customHeight="1" thickBot="1">
      <c r="C55" s="15"/>
      <c r="D55" s="1" t="s">
        <v>29</v>
      </c>
      <c r="J55" s="297">
        <v>9539</v>
      </c>
      <c r="K55" s="286"/>
      <c r="L55" s="297">
        <v>10882</v>
      </c>
      <c r="N55" s="63">
        <f t="shared" si="1"/>
        <v>20421</v>
      </c>
      <c r="O55" s="17"/>
      <c r="S55" s="323"/>
    </row>
    <row r="56" spans="2:20" ht="4.5" customHeight="1" thickBot="1">
      <c r="C56" s="15"/>
      <c r="J56" s="286"/>
      <c r="K56" s="286"/>
      <c r="L56" s="286"/>
      <c r="N56" s="1">
        <f t="shared" si="1"/>
        <v>0</v>
      </c>
      <c r="O56" s="17"/>
      <c r="S56" s="323"/>
    </row>
    <row r="57" spans="2:20" ht="15.75" customHeight="1" thickBot="1">
      <c r="C57" s="15"/>
      <c r="D57" s="1" t="s">
        <v>30</v>
      </c>
      <c r="J57" s="297">
        <v>5654</v>
      </c>
      <c r="K57" s="286"/>
      <c r="L57" s="297">
        <v>7883</v>
      </c>
      <c r="N57" s="63">
        <f t="shared" si="1"/>
        <v>13537</v>
      </c>
      <c r="O57" s="17"/>
      <c r="S57" s="323"/>
    </row>
    <row r="58" spans="2:20" ht="4.5" customHeight="1" thickBot="1">
      <c r="C58" s="15"/>
      <c r="J58" s="286"/>
      <c r="K58" s="286"/>
      <c r="L58" s="286"/>
      <c r="N58" s="1">
        <f t="shared" si="1"/>
        <v>0</v>
      </c>
      <c r="O58" s="17"/>
      <c r="S58" s="323"/>
    </row>
    <row r="59" spans="2:20" ht="15.75" customHeight="1" thickBot="1">
      <c r="C59" s="15"/>
      <c r="D59" s="1" t="s">
        <v>31</v>
      </c>
      <c r="J59" s="297">
        <v>2938</v>
      </c>
      <c r="K59" s="286"/>
      <c r="L59" s="297">
        <v>4951</v>
      </c>
      <c r="N59" s="63">
        <f t="shared" si="1"/>
        <v>7889</v>
      </c>
      <c r="O59" s="17"/>
      <c r="S59" s="323"/>
      <c r="T59" s="476"/>
    </row>
    <row r="60" spans="2:20" ht="4.5" customHeight="1" thickBot="1">
      <c r="C60" s="15"/>
      <c r="J60" s="286"/>
      <c r="K60" s="286"/>
      <c r="L60" s="286"/>
      <c r="N60" s="1">
        <f t="shared" si="1"/>
        <v>0</v>
      </c>
      <c r="O60" s="17"/>
      <c r="S60" s="323"/>
    </row>
    <row r="61" spans="2:20" ht="15.75" customHeight="1" thickBot="1">
      <c r="C61" s="15"/>
      <c r="D61" s="1" t="s">
        <v>436</v>
      </c>
      <c r="J61" s="297">
        <v>2458</v>
      </c>
      <c r="K61" s="286"/>
      <c r="L61" s="297">
        <v>5636</v>
      </c>
      <c r="N61" s="63">
        <f t="shared" si="1"/>
        <v>8094</v>
      </c>
      <c r="O61" s="17"/>
      <c r="S61" s="323"/>
    </row>
    <row r="62" spans="2:20" ht="7.5" customHeight="1" thickBot="1">
      <c r="C62" s="477"/>
      <c r="D62" s="85"/>
      <c r="E62" s="85"/>
      <c r="F62" s="85"/>
      <c r="G62" s="85"/>
      <c r="H62" s="85"/>
      <c r="I62" s="85"/>
      <c r="J62" s="156"/>
      <c r="K62" s="156"/>
      <c r="L62" s="156"/>
      <c r="M62" s="85"/>
      <c r="N62" s="85"/>
      <c r="O62" s="478"/>
      <c r="S62" s="323"/>
    </row>
    <row r="63" spans="2:20" ht="15.75" customHeight="1" thickBot="1">
      <c r="B63" s="43" t="s">
        <v>32</v>
      </c>
      <c r="C63" s="43" t="s">
        <v>33</v>
      </c>
      <c r="E63" s="9"/>
      <c r="F63" s="9"/>
    </row>
    <row r="64" spans="2:20" ht="15.75" customHeight="1">
      <c r="C64" s="12" t="s">
        <v>34</v>
      </c>
      <c r="D64" s="59"/>
      <c r="E64" s="59"/>
      <c r="F64" s="59"/>
      <c r="G64" s="59"/>
      <c r="H64" s="59"/>
      <c r="I64" s="59"/>
      <c r="J64" s="59"/>
      <c r="K64" s="59"/>
      <c r="L64" s="59"/>
      <c r="M64" s="59"/>
      <c r="N64" s="59"/>
      <c r="O64" s="60"/>
      <c r="S64" s="362" t="s">
        <v>177</v>
      </c>
    </row>
    <row r="65" spans="3:19" ht="4.5" customHeight="1">
      <c r="C65" s="15"/>
      <c r="O65" s="17"/>
      <c r="S65" s="363"/>
    </row>
    <row r="66" spans="3:19" ht="15.75" customHeight="1">
      <c r="C66" s="15" t="s">
        <v>435</v>
      </c>
      <c r="J66" s="52" t="s">
        <v>10</v>
      </c>
      <c r="K66" s="43"/>
      <c r="L66" s="52" t="s">
        <v>11</v>
      </c>
      <c r="M66" s="43"/>
      <c r="N66" s="56" t="s">
        <v>205</v>
      </c>
      <c r="O66" s="17"/>
      <c r="S66" s="363"/>
    </row>
    <row r="67" spans="3:19" ht="4.5" customHeight="1" thickBot="1">
      <c r="C67" s="15"/>
      <c r="O67" s="17"/>
      <c r="S67" s="363"/>
    </row>
    <row r="68" spans="3:19" ht="15.75" customHeight="1" thickBot="1">
      <c r="C68" s="15"/>
      <c r="D68" s="1" t="s">
        <v>178</v>
      </c>
      <c r="E68" s="322" t="s">
        <v>354</v>
      </c>
      <c r="F68" s="322"/>
      <c r="J68" s="268">
        <v>63092</v>
      </c>
      <c r="L68" s="268">
        <v>57931</v>
      </c>
      <c r="N68" s="271">
        <f>L68/J68</f>
        <v>0.91819882076966974</v>
      </c>
      <c r="O68" s="17"/>
      <c r="S68" s="363"/>
    </row>
    <row r="69" spans="3:19" s="262" customFormat="1" ht="15.75" customHeight="1">
      <c r="C69" s="15"/>
      <c r="E69" s="274"/>
      <c r="F69" s="274"/>
      <c r="J69" s="275"/>
      <c r="L69" s="275"/>
      <c r="O69" s="17"/>
      <c r="S69" s="363"/>
    </row>
    <row r="70" spans="3:19" s="262" customFormat="1" ht="15.75" customHeight="1">
      <c r="C70" s="15" t="s">
        <v>434</v>
      </c>
      <c r="J70" s="260"/>
      <c r="K70" s="173"/>
      <c r="L70" s="260"/>
      <c r="M70" s="173"/>
      <c r="N70" s="261"/>
      <c r="O70" s="17"/>
      <c r="S70" s="363"/>
    </row>
    <row r="71" spans="3:19" s="262" customFormat="1" ht="4.5" customHeight="1" thickBot="1">
      <c r="C71" s="15"/>
      <c r="O71" s="17"/>
      <c r="S71" s="363"/>
    </row>
    <row r="72" spans="3:19" s="262" customFormat="1" ht="15.75" customHeight="1" thickBot="1">
      <c r="C72" s="15"/>
      <c r="D72" s="262" t="s">
        <v>178</v>
      </c>
      <c r="E72" s="322" t="s">
        <v>354</v>
      </c>
      <c r="F72" s="322"/>
      <c r="J72" s="268">
        <f>9474+788</f>
        <v>10262</v>
      </c>
      <c r="L72" s="268">
        <f>8785+669</f>
        <v>9454</v>
      </c>
      <c r="N72" s="271">
        <f>L72/J72</f>
        <v>0.92126291171311636</v>
      </c>
      <c r="O72" s="17"/>
      <c r="S72" s="363"/>
    </row>
    <row r="73" spans="3:19" ht="4.5" customHeight="1" thickBot="1">
      <c r="C73" s="64"/>
      <c r="D73" s="18"/>
      <c r="E73" s="18"/>
      <c r="F73" s="18"/>
      <c r="G73" s="18"/>
      <c r="H73" s="18"/>
      <c r="I73" s="18"/>
      <c r="J73" s="18"/>
      <c r="K73" s="18"/>
      <c r="L73" s="18"/>
      <c r="M73" s="18"/>
      <c r="N73" s="276"/>
      <c r="O73" s="66"/>
      <c r="S73" s="364"/>
    </row>
    <row r="74" spans="3:19" ht="15.75" customHeight="1">
      <c r="C74" s="12" t="s">
        <v>35</v>
      </c>
      <c r="D74" s="59"/>
      <c r="E74" s="59"/>
      <c r="F74" s="59"/>
      <c r="G74" s="59"/>
      <c r="H74" s="59"/>
      <c r="I74" s="59"/>
      <c r="J74" s="59"/>
      <c r="K74" s="59"/>
      <c r="L74" s="59"/>
      <c r="M74" s="59"/>
      <c r="N74" s="59"/>
      <c r="O74" s="60"/>
      <c r="S74" s="362" t="s">
        <v>177</v>
      </c>
    </row>
    <row r="75" spans="3:19" ht="4.5" customHeight="1">
      <c r="C75" s="15"/>
      <c r="O75" s="17"/>
      <c r="S75" s="363"/>
    </row>
    <row r="76" spans="3:19" ht="15.75" customHeight="1">
      <c r="C76" s="15" t="s">
        <v>435</v>
      </c>
      <c r="J76" s="52" t="s">
        <v>10</v>
      </c>
      <c r="K76" s="43"/>
      <c r="L76" s="52" t="s">
        <v>11</v>
      </c>
      <c r="M76" s="43"/>
      <c r="N76" s="56" t="s">
        <v>205</v>
      </c>
      <c r="O76" s="17"/>
      <c r="S76" s="363"/>
    </row>
    <row r="77" spans="3:19" ht="4.5" customHeight="1" thickBot="1">
      <c r="C77" s="15"/>
      <c r="O77" s="17"/>
      <c r="S77" s="363"/>
    </row>
    <row r="78" spans="3:19" ht="15.75" customHeight="1" thickBot="1">
      <c r="C78" s="15"/>
      <c r="D78" s="1" t="s">
        <v>178</v>
      </c>
      <c r="E78" s="322" t="s">
        <v>354</v>
      </c>
      <c r="F78" s="322"/>
      <c r="J78" s="268">
        <v>49091</v>
      </c>
      <c r="L78" s="268">
        <v>48653</v>
      </c>
      <c r="N78" s="271">
        <f>L78/J78</f>
        <v>0.9910777943003809</v>
      </c>
      <c r="O78" s="17"/>
      <c r="S78" s="363"/>
    </row>
    <row r="79" spans="3:19" s="262" customFormat="1" ht="4.5" customHeight="1">
      <c r="C79" s="15"/>
      <c r="O79" s="17"/>
      <c r="S79" s="363"/>
    </row>
    <row r="80" spans="3:19" s="262" customFormat="1" ht="14.25" customHeight="1">
      <c r="C80" s="15"/>
      <c r="O80" s="17"/>
      <c r="S80" s="363"/>
    </row>
    <row r="81" spans="3:19" s="262" customFormat="1" ht="15.75" customHeight="1">
      <c r="C81" s="15" t="s">
        <v>434</v>
      </c>
      <c r="J81" s="260"/>
      <c r="K81" s="173"/>
      <c r="L81" s="260"/>
      <c r="M81" s="173"/>
      <c r="N81" s="261"/>
      <c r="O81" s="17"/>
      <c r="S81" s="363"/>
    </row>
    <row r="82" spans="3:19" s="262" customFormat="1" ht="4.5" customHeight="1" thickBot="1">
      <c r="C82" s="15"/>
      <c r="O82" s="17"/>
      <c r="S82" s="363"/>
    </row>
    <row r="83" spans="3:19" s="262" customFormat="1" ht="15.75" customHeight="1" thickBot="1">
      <c r="C83" s="15"/>
      <c r="D83" s="262" t="s">
        <v>178</v>
      </c>
      <c r="E83" s="322" t="s">
        <v>354</v>
      </c>
      <c r="F83" s="322"/>
      <c r="J83" s="268">
        <f>8113+1599</f>
        <v>9712</v>
      </c>
      <c r="L83" s="268">
        <f>1562+7853</f>
        <v>9415</v>
      </c>
      <c r="N83" s="271">
        <f>L83/J83</f>
        <v>0.96941927512355852</v>
      </c>
      <c r="O83" s="17"/>
      <c r="S83" s="363"/>
    </row>
    <row r="84" spans="3:19" ht="4.5" customHeight="1" thickBot="1">
      <c r="C84" s="64"/>
      <c r="D84" s="18"/>
      <c r="E84" s="18"/>
      <c r="F84" s="18"/>
      <c r="G84" s="18"/>
      <c r="H84" s="18"/>
      <c r="I84" s="18"/>
      <c r="J84" s="18"/>
      <c r="K84" s="18"/>
      <c r="L84" s="18"/>
      <c r="M84" s="18"/>
      <c r="N84" s="18"/>
      <c r="O84" s="66"/>
      <c r="S84" s="364"/>
    </row>
    <row r="85" spans="3:19" ht="15.75" customHeight="1">
      <c r="C85" s="2" t="s">
        <v>36</v>
      </c>
      <c r="D85" s="59"/>
      <c r="E85" s="59"/>
      <c r="F85" s="59"/>
      <c r="G85" s="59"/>
      <c r="H85" s="59"/>
      <c r="I85" s="59"/>
      <c r="J85" s="59"/>
      <c r="K85" s="59"/>
      <c r="L85" s="59"/>
      <c r="M85" s="59"/>
      <c r="N85" s="59"/>
      <c r="O85" s="60"/>
      <c r="S85" s="362" t="s">
        <v>243</v>
      </c>
    </row>
    <row r="86" spans="3:19" ht="4.5" customHeight="1">
      <c r="C86" s="15"/>
      <c r="O86" s="17"/>
      <c r="S86" s="363"/>
    </row>
    <row r="87" spans="3:19" ht="15.75" customHeight="1">
      <c r="C87" s="15"/>
      <c r="J87" s="52" t="s">
        <v>10</v>
      </c>
      <c r="K87" s="43"/>
      <c r="L87" s="52" t="s">
        <v>11</v>
      </c>
      <c r="M87" s="43"/>
      <c r="N87" s="56" t="s">
        <v>205</v>
      </c>
      <c r="O87" s="17"/>
      <c r="S87" s="363"/>
    </row>
    <row r="88" spans="3:19" ht="4.5" customHeight="1" thickBot="1">
      <c r="C88" s="15"/>
      <c r="O88" s="17"/>
      <c r="S88" s="363"/>
    </row>
    <row r="89" spans="3:19" ht="15.75" customHeight="1" thickBot="1">
      <c r="C89" s="15"/>
      <c r="D89" s="1" t="s">
        <v>178</v>
      </c>
      <c r="E89" s="322" t="s">
        <v>354</v>
      </c>
      <c r="F89" s="322"/>
      <c r="J89" s="268">
        <v>57416</v>
      </c>
      <c r="L89" s="268">
        <v>75579</v>
      </c>
      <c r="N89" s="272">
        <f>L89/J89</f>
        <v>1.3163403929218336</v>
      </c>
      <c r="O89" s="17"/>
      <c r="Q89" s="149"/>
      <c r="S89" s="363"/>
    </row>
    <row r="90" spans="3:19" ht="4.5" customHeight="1" thickBot="1">
      <c r="C90" s="64"/>
      <c r="D90" s="18"/>
      <c r="E90" s="18"/>
      <c r="F90" s="18"/>
      <c r="G90" s="18"/>
      <c r="H90" s="18"/>
      <c r="I90" s="18"/>
      <c r="J90" s="18"/>
      <c r="K90" s="18"/>
      <c r="L90" s="18"/>
      <c r="M90" s="18"/>
      <c r="N90" s="18"/>
      <c r="O90" s="66"/>
      <c r="S90" s="364"/>
    </row>
    <row r="91" spans="3:19" ht="15.75" customHeight="1">
      <c r="C91" s="2" t="s">
        <v>355</v>
      </c>
      <c r="D91" s="59"/>
      <c r="E91" s="59"/>
      <c r="F91" s="59"/>
      <c r="G91" s="59"/>
      <c r="H91" s="59"/>
      <c r="I91" s="59"/>
      <c r="J91" s="59"/>
      <c r="K91" s="59"/>
      <c r="L91" s="59"/>
      <c r="M91" s="59"/>
      <c r="N91" s="59"/>
      <c r="O91" s="60"/>
      <c r="S91" s="362" t="s">
        <v>204</v>
      </c>
    </row>
    <row r="92" spans="3:19" ht="4.5" customHeight="1">
      <c r="C92" s="15"/>
      <c r="O92" s="17"/>
      <c r="S92" s="363"/>
    </row>
    <row r="93" spans="3:19" ht="15.75" customHeight="1">
      <c r="C93" s="15"/>
      <c r="D93" s="16" t="s">
        <v>37</v>
      </c>
      <c r="E93" s="328" t="s">
        <v>438</v>
      </c>
      <c r="F93" s="328"/>
      <c r="G93" s="328"/>
      <c r="H93" s="328"/>
      <c r="I93" s="328"/>
      <c r="J93" s="328"/>
      <c r="K93" s="328"/>
      <c r="L93" s="328"/>
      <c r="M93" s="328"/>
      <c r="N93" s="328"/>
      <c r="O93" s="17"/>
      <c r="S93" s="363"/>
    </row>
    <row r="94" spans="3:19" ht="4.5" customHeight="1">
      <c r="C94" s="15"/>
      <c r="D94" s="14"/>
      <c r="O94" s="17"/>
      <c r="S94" s="363"/>
    </row>
    <row r="95" spans="3:19" ht="15.75" customHeight="1">
      <c r="C95" s="15"/>
      <c r="D95" s="16" t="s">
        <v>38</v>
      </c>
      <c r="E95" s="328"/>
      <c r="F95" s="328"/>
      <c r="G95" s="328"/>
      <c r="H95" s="328"/>
      <c r="I95" s="328"/>
      <c r="J95" s="328"/>
      <c r="K95" s="328"/>
      <c r="L95" s="328"/>
      <c r="M95" s="328"/>
      <c r="N95" s="328"/>
      <c r="O95" s="17"/>
      <c r="S95" s="363"/>
    </row>
    <row r="96" spans="3:19" ht="4.5" customHeight="1">
      <c r="C96" s="15"/>
      <c r="D96" s="14"/>
      <c r="O96" s="17"/>
      <c r="S96" s="363"/>
    </row>
    <row r="97" spans="3:19" ht="15.75" customHeight="1">
      <c r="C97" s="15"/>
      <c r="D97" s="16" t="s">
        <v>39</v>
      </c>
      <c r="E97" s="328"/>
      <c r="F97" s="328"/>
      <c r="G97" s="328"/>
      <c r="H97" s="328"/>
      <c r="I97" s="328"/>
      <c r="J97" s="328"/>
      <c r="K97" s="328"/>
      <c r="L97" s="328"/>
      <c r="M97" s="328"/>
      <c r="N97" s="328"/>
      <c r="O97" s="17"/>
      <c r="S97" s="363"/>
    </row>
    <row r="98" spans="3:19" ht="4.5" customHeight="1">
      <c r="C98" s="15"/>
      <c r="D98" s="14"/>
      <c r="O98" s="17"/>
      <c r="S98" s="363"/>
    </row>
    <row r="99" spans="3:19" ht="15.75" customHeight="1">
      <c r="C99" s="15"/>
      <c r="D99" s="16" t="s">
        <v>40</v>
      </c>
      <c r="E99" s="328"/>
      <c r="F99" s="328"/>
      <c r="G99" s="328"/>
      <c r="H99" s="328"/>
      <c r="I99" s="328"/>
      <c r="J99" s="328"/>
      <c r="K99" s="328"/>
      <c r="L99" s="328"/>
      <c r="M99" s="328"/>
      <c r="N99" s="328"/>
      <c r="O99" s="17"/>
      <c r="S99" s="363"/>
    </row>
    <row r="100" spans="3:19" ht="4.5" customHeight="1">
      <c r="C100" s="15"/>
      <c r="D100" s="14"/>
      <c r="O100" s="17"/>
      <c r="S100" s="363"/>
    </row>
    <row r="101" spans="3:19" ht="15.75" customHeight="1" thickBot="1">
      <c r="C101" s="15"/>
      <c r="D101" s="16" t="s">
        <v>41</v>
      </c>
      <c r="E101" s="328"/>
      <c r="F101" s="328"/>
      <c r="G101" s="328"/>
      <c r="H101" s="328"/>
      <c r="I101" s="328"/>
      <c r="J101" s="328"/>
      <c r="K101" s="328"/>
      <c r="L101" s="328"/>
      <c r="M101" s="328"/>
      <c r="N101" s="328"/>
      <c r="O101" s="17"/>
      <c r="S101" s="364"/>
    </row>
    <row r="102" spans="3:19" ht="15.75" customHeight="1">
      <c r="C102" s="2" t="s">
        <v>280</v>
      </c>
      <c r="D102" s="59"/>
      <c r="E102" s="59"/>
      <c r="F102" s="59"/>
      <c r="G102" s="59"/>
      <c r="H102" s="59"/>
      <c r="I102" s="59"/>
      <c r="J102" s="59"/>
      <c r="K102" s="59"/>
      <c r="L102" s="59"/>
      <c r="M102" s="59"/>
      <c r="N102" s="59"/>
      <c r="O102" s="60"/>
      <c r="Q102" s="9"/>
      <c r="S102" s="479"/>
    </row>
    <row r="103" spans="3:19" ht="4.5" customHeight="1">
      <c r="C103" s="15"/>
      <c r="O103" s="17"/>
      <c r="S103" s="480"/>
    </row>
    <row r="104" spans="3:19" ht="15.75" customHeight="1">
      <c r="C104" s="15"/>
      <c r="D104" s="1" t="s">
        <v>13</v>
      </c>
      <c r="E104" s="13">
        <v>2023</v>
      </c>
      <c r="J104" s="52" t="s">
        <v>10</v>
      </c>
      <c r="K104" s="43"/>
      <c r="L104" s="52" t="s">
        <v>11</v>
      </c>
      <c r="M104" s="43"/>
      <c r="N104" s="52" t="s">
        <v>12</v>
      </c>
      <c r="O104" s="17"/>
      <c r="S104" s="480"/>
    </row>
    <row r="105" spans="3:19" ht="4.5" customHeight="1">
      <c r="C105" s="15"/>
      <c r="O105" s="17"/>
      <c r="S105" s="480"/>
    </row>
    <row r="106" spans="3:19" ht="15" customHeight="1" thickBot="1">
      <c r="C106" s="44" t="s">
        <v>356</v>
      </c>
      <c r="D106" s="9"/>
      <c r="E106" s="9"/>
      <c r="O106" s="17"/>
      <c r="S106" s="481"/>
    </row>
    <row r="107" spans="3:19" ht="15.75" customHeight="1" thickBot="1">
      <c r="C107" s="15">
        <v>1.1000000000000001</v>
      </c>
      <c r="D107" s="1" t="s">
        <v>180</v>
      </c>
      <c r="J107" s="268">
        <v>11020</v>
      </c>
      <c r="K107" s="269"/>
      <c r="L107" s="268">
        <v>10828</v>
      </c>
      <c r="N107" s="280">
        <f>+J107+L107</f>
        <v>21848</v>
      </c>
      <c r="O107" s="17"/>
      <c r="S107" s="210" t="s">
        <v>244</v>
      </c>
    </row>
    <row r="108" spans="3:19" ht="3.75" customHeight="1" thickBot="1">
      <c r="C108" s="15"/>
      <c r="J108" s="269"/>
      <c r="K108" s="269"/>
      <c r="L108" s="269"/>
      <c r="N108" s="269"/>
      <c r="O108" s="17"/>
      <c r="S108" s="323" t="s">
        <v>177</v>
      </c>
    </row>
    <row r="109" spans="3:19" ht="15.75" customHeight="1" thickBot="1">
      <c r="C109" s="15">
        <v>1.2</v>
      </c>
      <c r="D109" s="1" t="s">
        <v>42</v>
      </c>
      <c r="J109" s="268">
        <f>1261+7936</f>
        <v>9197</v>
      </c>
      <c r="K109" s="269"/>
      <c r="L109" s="268">
        <f>1155+7423</f>
        <v>8578</v>
      </c>
      <c r="N109" s="280">
        <f>+J109+L109</f>
        <v>17775</v>
      </c>
      <c r="O109" s="17"/>
      <c r="S109" s="323"/>
    </row>
    <row r="110" spans="3:19" ht="4.5" customHeight="1" thickBot="1">
      <c r="C110" s="15"/>
      <c r="J110" s="269"/>
      <c r="K110" s="269"/>
      <c r="L110" s="269"/>
      <c r="N110" s="269"/>
      <c r="O110" s="17"/>
      <c r="S110" s="323"/>
    </row>
    <row r="111" spans="3:19" ht="15.75" customHeight="1" thickBot="1">
      <c r="C111" s="15">
        <v>1.3</v>
      </c>
      <c r="D111" s="1" t="s">
        <v>181</v>
      </c>
      <c r="J111" s="268">
        <f>8213+52513</f>
        <v>60726</v>
      </c>
      <c r="K111" s="269"/>
      <c r="L111" s="268">
        <f>7630+48843</f>
        <v>56473</v>
      </c>
      <c r="N111" s="280">
        <f>+J111+L111</f>
        <v>117199</v>
      </c>
      <c r="O111" s="17"/>
      <c r="S111" s="323"/>
    </row>
    <row r="112" spans="3:19" ht="4.5" customHeight="1" thickBot="1">
      <c r="C112" s="15">
        <v>2.4</v>
      </c>
      <c r="J112" s="269"/>
      <c r="K112" s="269"/>
      <c r="L112" s="269"/>
      <c r="N112" s="269"/>
      <c r="O112" s="17"/>
      <c r="S112" s="323"/>
    </row>
    <row r="113" spans="3:19" ht="15.75" customHeight="1" thickBot="1">
      <c r="C113" s="15">
        <v>1.4</v>
      </c>
      <c r="D113" s="1" t="s">
        <v>182</v>
      </c>
      <c r="J113" s="268">
        <f>5459+29801</f>
        <v>35260</v>
      </c>
      <c r="K113" s="269"/>
      <c r="L113" s="268">
        <f>5207+29600</f>
        <v>34807</v>
      </c>
      <c r="N113" s="280">
        <f>+J113+L113</f>
        <v>70067</v>
      </c>
      <c r="O113" s="17"/>
      <c r="S113" s="323"/>
    </row>
    <row r="114" spans="3:19" ht="4.5" customHeight="1" thickBot="1">
      <c r="C114" s="15"/>
      <c r="J114" s="269"/>
      <c r="K114" s="269"/>
      <c r="L114" s="269"/>
      <c r="N114" s="269"/>
      <c r="O114" s="17"/>
      <c r="S114" s="323"/>
    </row>
    <row r="115" spans="3:19" ht="15.75" customHeight="1" thickBot="1">
      <c r="C115" s="15">
        <v>1.5</v>
      </c>
      <c r="D115" s="1" t="s">
        <v>183</v>
      </c>
      <c r="J115" s="268">
        <f>2564+13992</f>
        <v>16556</v>
      </c>
      <c r="K115" s="269"/>
      <c r="L115" s="268">
        <f>2646+14434</f>
        <v>17080</v>
      </c>
      <c r="N115" s="280">
        <f>+J115+L115</f>
        <v>33636</v>
      </c>
      <c r="O115" s="17"/>
      <c r="S115" s="323"/>
    </row>
    <row r="116" spans="3:19" ht="4.5" customHeight="1" thickBot="1">
      <c r="C116" s="15"/>
      <c r="J116" s="269"/>
      <c r="K116" s="269"/>
      <c r="L116" s="269"/>
      <c r="N116" s="269"/>
      <c r="O116" s="17"/>
      <c r="S116" s="323"/>
    </row>
    <row r="117" spans="3:19" ht="15.75" customHeight="1">
      <c r="C117" s="162" t="s">
        <v>44</v>
      </c>
      <c r="D117" s="158"/>
      <c r="E117" s="158"/>
      <c r="F117" s="158"/>
      <c r="G117" s="158"/>
      <c r="H117" s="158"/>
      <c r="I117" s="158"/>
      <c r="J117" s="158"/>
      <c r="K117" s="158"/>
      <c r="L117" s="158"/>
      <c r="M117" s="158"/>
      <c r="N117" s="158"/>
      <c r="O117" s="159"/>
      <c r="S117" s="323" t="s">
        <v>177</v>
      </c>
    </row>
    <row r="118" spans="3:19" ht="15" customHeight="1">
      <c r="C118" s="44"/>
      <c r="D118" s="4" t="s">
        <v>178</v>
      </c>
      <c r="E118" s="370" t="s">
        <v>354</v>
      </c>
      <c r="F118" s="370"/>
      <c r="G118" s="4"/>
      <c r="H118" s="4"/>
      <c r="I118" s="4"/>
      <c r="J118" s="4"/>
      <c r="K118" s="4"/>
      <c r="L118" s="4"/>
      <c r="M118" s="4"/>
      <c r="N118" s="4"/>
      <c r="O118" s="45"/>
      <c r="S118" s="323"/>
    </row>
    <row r="119" spans="3:19" ht="17.25" customHeight="1">
      <c r="C119" s="281" t="s">
        <v>435</v>
      </c>
      <c r="D119" s="4"/>
      <c r="E119" s="4"/>
      <c r="F119" s="4"/>
      <c r="G119" s="4"/>
      <c r="H119" s="4"/>
      <c r="I119" s="4"/>
      <c r="J119" s="4"/>
      <c r="K119" s="4"/>
      <c r="L119" s="4"/>
      <c r="M119" s="4"/>
      <c r="N119" s="4"/>
      <c r="O119" s="45"/>
      <c r="S119" s="323"/>
    </row>
    <row r="120" spans="3:19" ht="15" customHeight="1" thickBot="1">
      <c r="C120" s="44"/>
      <c r="D120" s="4" t="s">
        <v>45</v>
      </c>
      <c r="E120" s="4"/>
      <c r="F120" s="4"/>
      <c r="G120" s="4"/>
      <c r="H120" s="4"/>
      <c r="I120" s="4"/>
      <c r="J120" s="4"/>
      <c r="K120" s="4"/>
      <c r="L120" s="4"/>
      <c r="M120" s="4"/>
      <c r="N120" s="4"/>
      <c r="O120" s="45"/>
      <c r="S120" s="323"/>
    </row>
    <row r="121" spans="3:19" ht="15" customHeight="1" thickBot="1">
      <c r="C121" s="44"/>
      <c r="D121" s="4"/>
      <c r="E121" s="4" t="s">
        <v>43</v>
      </c>
      <c r="F121" s="4"/>
      <c r="G121" s="4"/>
      <c r="H121" s="4"/>
      <c r="I121" s="4"/>
      <c r="J121" s="270">
        <v>4144</v>
      </c>
      <c r="K121" s="4"/>
      <c r="L121" s="4"/>
      <c r="M121" s="4"/>
      <c r="N121" s="4"/>
      <c r="O121" s="45"/>
      <c r="S121" s="323"/>
    </row>
    <row r="122" spans="3:19" ht="3.75" customHeight="1">
      <c r="C122" s="44"/>
      <c r="D122" s="4"/>
      <c r="E122" s="4"/>
      <c r="F122" s="4"/>
      <c r="G122" s="4"/>
      <c r="H122" s="4"/>
      <c r="I122" s="4"/>
      <c r="J122" s="47"/>
      <c r="K122" s="4"/>
      <c r="L122" s="4"/>
      <c r="M122" s="4"/>
      <c r="N122" s="4"/>
      <c r="O122" s="45"/>
      <c r="S122" s="323"/>
    </row>
    <row r="123" spans="3:19" ht="15" customHeight="1" thickBot="1">
      <c r="C123" s="44"/>
      <c r="D123" s="4"/>
      <c r="E123" s="4" t="s">
        <v>46</v>
      </c>
      <c r="F123" s="4"/>
      <c r="G123" s="4"/>
      <c r="H123" s="4"/>
      <c r="I123" s="4"/>
      <c r="J123" s="4"/>
      <c r="K123" s="4"/>
      <c r="L123" s="4"/>
      <c r="M123" s="4"/>
      <c r="N123" s="4"/>
      <c r="O123" s="45"/>
      <c r="S123" s="323"/>
    </row>
    <row r="124" spans="3:19" ht="15" customHeight="1" thickBot="1">
      <c r="C124" s="44"/>
      <c r="D124" s="4"/>
      <c r="E124" s="4"/>
      <c r="F124" s="4" t="s">
        <v>185</v>
      </c>
      <c r="G124" s="4"/>
      <c r="H124" s="4"/>
      <c r="I124" s="4"/>
      <c r="J124" s="270">
        <v>1357</v>
      </c>
      <c r="K124" s="4"/>
      <c r="L124" s="4"/>
      <c r="M124" s="4"/>
      <c r="N124" s="4"/>
      <c r="O124" s="45"/>
      <c r="S124" s="323"/>
    </row>
    <row r="125" spans="3:19" ht="3.75" customHeight="1" thickBot="1">
      <c r="C125" s="44"/>
      <c r="D125" s="4"/>
      <c r="E125" s="4"/>
      <c r="F125" s="4"/>
      <c r="G125" s="4"/>
      <c r="H125" s="4"/>
      <c r="I125" s="4"/>
      <c r="J125" s="47"/>
      <c r="K125" s="4"/>
      <c r="L125" s="4"/>
      <c r="M125" s="4"/>
      <c r="N125" s="4"/>
      <c r="O125" s="45"/>
      <c r="S125" s="323"/>
    </row>
    <row r="126" spans="3:19" ht="15" customHeight="1" thickBot="1">
      <c r="C126" s="44"/>
      <c r="D126" s="4"/>
      <c r="E126" s="4"/>
      <c r="F126" s="4" t="s">
        <v>186</v>
      </c>
      <c r="G126" s="4"/>
      <c r="H126" s="4"/>
      <c r="I126" s="4"/>
      <c r="J126" s="163">
        <v>574</v>
      </c>
      <c r="K126" s="4"/>
      <c r="L126" s="4"/>
      <c r="M126" s="4"/>
      <c r="N126" s="4"/>
      <c r="O126" s="45"/>
      <c r="S126" s="323"/>
    </row>
    <row r="127" spans="3:19" ht="4.5" customHeight="1">
      <c r="C127" s="44"/>
      <c r="D127" s="4"/>
      <c r="E127" s="4"/>
      <c r="F127" s="4"/>
      <c r="G127" s="4"/>
      <c r="H127" s="4"/>
      <c r="I127" s="4"/>
      <c r="J127" s="4"/>
      <c r="K127" s="4"/>
      <c r="L127" s="4"/>
      <c r="M127" s="4"/>
      <c r="N127" s="4"/>
      <c r="O127" s="45"/>
      <c r="S127" s="323"/>
    </row>
    <row r="128" spans="3:19" ht="15" customHeight="1">
      <c r="C128" s="44"/>
      <c r="D128" s="4" t="s">
        <v>279</v>
      </c>
      <c r="E128" s="4"/>
      <c r="F128" s="4"/>
      <c r="G128" s="4"/>
      <c r="H128" s="4"/>
      <c r="I128" s="4"/>
      <c r="J128" s="56" t="s">
        <v>10</v>
      </c>
      <c r="K128" s="55"/>
      <c r="L128" s="56" t="s">
        <v>11</v>
      </c>
      <c r="M128" s="55"/>
      <c r="N128" s="56" t="s">
        <v>197</v>
      </c>
      <c r="O128" s="45"/>
      <c r="S128" s="323"/>
    </row>
    <row r="129" spans="3:19" ht="4.5" customHeight="1" thickBot="1">
      <c r="C129" s="44"/>
      <c r="D129" s="4"/>
      <c r="E129" s="4"/>
      <c r="F129" s="4"/>
      <c r="G129" s="4"/>
      <c r="H129" s="4"/>
      <c r="I129" s="4"/>
      <c r="J129" s="4"/>
      <c r="K129" s="4"/>
      <c r="L129" s="4"/>
      <c r="M129" s="4"/>
      <c r="N129" s="4"/>
      <c r="O129" s="45"/>
      <c r="S129" s="323"/>
    </row>
    <row r="130" spans="3:19" ht="15" customHeight="1" thickBot="1">
      <c r="C130" s="44"/>
      <c r="D130" s="4"/>
      <c r="E130" s="4" t="s">
        <v>43</v>
      </c>
      <c r="F130" s="4"/>
      <c r="G130" s="4"/>
      <c r="H130" s="4"/>
      <c r="I130" s="4"/>
      <c r="J130" s="270">
        <v>63092</v>
      </c>
      <c r="K130" s="47"/>
      <c r="L130" s="270">
        <v>57931</v>
      </c>
      <c r="M130" s="4"/>
      <c r="N130" s="165">
        <f>(J121)/(J130+L130)</f>
        <v>3.424142518364278E-2</v>
      </c>
      <c r="O130" s="45"/>
      <c r="S130" s="323"/>
    </row>
    <row r="131" spans="3:19" ht="4.5" customHeight="1">
      <c r="C131" s="44"/>
      <c r="D131" s="4"/>
      <c r="E131" s="4"/>
      <c r="F131" s="4"/>
      <c r="G131" s="4"/>
      <c r="H131" s="4"/>
      <c r="I131" s="4"/>
      <c r="J131" s="47"/>
      <c r="K131" s="47"/>
      <c r="L131" s="47"/>
      <c r="M131" s="4"/>
      <c r="N131" s="4"/>
      <c r="O131" s="45"/>
      <c r="S131" s="323"/>
    </row>
    <row r="132" spans="3:19" ht="4.5" customHeight="1">
      <c r="C132" s="44"/>
      <c r="D132" s="4"/>
      <c r="E132" s="4"/>
      <c r="F132" s="4"/>
      <c r="G132" s="4"/>
      <c r="H132" s="4"/>
      <c r="I132" s="4"/>
      <c r="J132" s="47"/>
      <c r="K132" s="47"/>
      <c r="L132" s="47"/>
      <c r="M132" s="4"/>
      <c r="N132" s="4"/>
      <c r="O132" s="45"/>
      <c r="S132" s="323"/>
    </row>
    <row r="133" spans="3:19" ht="15" customHeight="1">
      <c r="C133" s="44"/>
      <c r="D133" s="4"/>
      <c r="E133" s="4" t="s">
        <v>46</v>
      </c>
      <c r="F133" s="4"/>
      <c r="G133" s="4"/>
      <c r="H133" s="4"/>
      <c r="I133" s="4"/>
      <c r="J133" s="4"/>
      <c r="K133" s="4"/>
      <c r="L133" s="4"/>
      <c r="M133" s="4"/>
      <c r="N133" s="4"/>
      <c r="O133" s="45"/>
      <c r="S133" s="323"/>
    </row>
    <row r="134" spans="3:19" ht="2.25" customHeight="1" thickBot="1">
      <c r="C134" s="44"/>
      <c r="D134" s="4"/>
      <c r="E134" s="4"/>
      <c r="F134" s="4"/>
      <c r="G134" s="4"/>
      <c r="H134" s="4"/>
      <c r="I134" s="4"/>
      <c r="J134" s="4"/>
      <c r="K134" s="47"/>
      <c r="L134" s="47"/>
      <c r="M134" s="4"/>
      <c r="N134" s="4"/>
      <c r="O134" s="45"/>
      <c r="S134" s="323"/>
    </row>
    <row r="135" spans="3:19" ht="15" customHeight="1" thickBot="1">
      <c r="C135" s="44"/>
      <c r="D135" s="4"/>
      <c r="E135" s="4"/>
      <c r="F135" s="4" t="s">
        <v>185</v>
      </c>
      <c r="G135" s="4"/>
      <c r="H135" s="4"/>
      <c r="I135" s="4"/>
      <c r="J135" s="270">
        <v>32142</v>
      </c>
      <c r="K135" s="4"/>
      <c r="L135" s="270">
        <v>31303</v>
      </c>
      <c r="M135" s="4"/>
      <c r="N135" s="165">
        <f>(J124)/(J135+L135)</f>
        <v>2.1388604302939554E-2</v>
      </c>
      <c r="O135" s="45"/>
      <c r="S135" s="323"/>
    </row>
    <row r="136" spans="3:19" ht="3.75" customHeight="1" thickBot="1">
      <c r="C136" s="44"/>
      <c r="D136" s="4"/>
      <c r="E136" s="4"/>
      <c r="F136" s="4"/>
      <c r="G136" s="4"/>
      <c r="H136" s="4"/>
      <c r="I136" s="4"/>
      <c r="J136" s="47"/>
      <c r="K136" s="4"/>
      <c r="L136" s="4"/>
      <c r="M136" s="4"/>
      <c r="N136" s="4"/>
      <c r="O136" s="45"/>
      <c r="S136" s="323"/>
    </row>
    <row r="137" spans="3:19" ht="15" customHeight="1" thickBot="1">
      <c r="C137" s="44"/>
      <c r="D137" s="4"/>
      <c r="E137" s="4"/>
      <c r="F137" s="4" t="s">
        <v>186</v>
      </c>
      <c r="G137" s="4"/>
      <c r="H137" s="4"/>
      <c r="I137" s="4"/>
      <c r="J137" s="270">
        <v>15102</v>
      </c>
      <c r="K137" s="4"/>
      <c r="L137" s="270">
        <v>15299</v>
      </c>
      <c r="M137" s="4"/>
      <c r="N137" s="165">
        <f>J126/(J137+L137)</f>
        <v>1.8880957863228184E-2</v>
      </c>
      <c r="O137" s="45"/>
      <c r="S137" s="323"/>
    </row>
    <row r="138" spans="3:19" s="266" customFormat="1" ht="16.5" customHeight="1">
      <c r="C138" s="281" t="s">
        <v>434</v>
      </c>
      <c r="D138" s="265"/>
      <c r="E138" s="265"/>
      <c r="F138" s="265"/>
      <c r="G138" s="265"/>
      <c r="H138" s="265"/>
      <c r="I138" s="265"/>
      <c r="J138" s="265"/>
      <c r="K138" s="265"/>
      <c r="L138" s="265"/>
      <c r="M138" s="265"/>
      <c r="N138" s="265"/>
      <c r="O138" s="45"/>
      <c r="S138" s="323"/>
    </row>
    <row r="139" spans="3:19" s="266" customFormat="1" ht="15" customHeight="1" thickBot="1">
      <c r="C139" s="44"/>
      <c r="D139" s="265" t="s">
        <v>45</v>
      </c>
      <c r="E139" s="265"/>
      <c r="F139" s="265"/>
      <c r="G139" s="265"/>
      <c r="H139" s="265"/>
      <c r="I139" s="265"/>
      <c r="J139" s="265"/>
      <c r="K139" s="265"/>
      <c r="L139" s="265"/>
      <c r="M139" s="265"/>
      <c r="N139" s="265"/>
      <c r="O139" s="45"/>
      <c r="S139" s="323"/>
    </row>
    <row r="140" spans="3:19" s="266" customFormat="1" ht="15" customHeight="1" thickBot="1">
      <c r="C140" s="44"/>
      <c r="D140" s="265"/>
      <c r="E140" s="265" t="s">
        <v>43</v>
      </c>
      <c r="F140" s="265"/>
      <c r="G140" s="265"/>
      <c r="H140" s="265"/>
      <c r="I140" s="265"/>
      <c r="J140" s="270">
        <v>608</v>
      </c>
      <c r="K140" s="265"/>
      <c r="L140" s="265"/>
      <c r="M140" s="265"/>
      <c r="N140" s="265"/>
      <c r="O140" s="45"/>
      <c r="S140" s="323"/>
    </row>
    <row r="141" spans="3:19" s="266" customFormat="1" ht="3.75" customHeight="1">
      <c r="C141" s="44"/>
      <c r="D141" s="265"/>
      <c r="E141" s="265"/>
      <c r="F141" s="265"/>
      <c r="G141" s="265"/>
      <c r="H141" s="265"/>
      <c r="I141" s="265"/>
      <c r="J141" s="282"/>
      <c r="K141" s="265"/>
      <c r="L141" s="265"/>
      <c r="M141" s="265"/>
      <c r="N141" s="265"/>
      <c r="O141" s="45"/>
      <c r="S141" s="323"/>
    </row>
    <row r="142" spans="3:19" s="266" customFormat="1" ht="15" customHeight="1" thickBot="1">
      <c r="C142" s="44"/>
      <c r="D142" s="265"/>
      <c r="E142" s="265" t="s">
        <v>46</v>
      </c>
      <c r="F142" s="265"/>
      <c r="G142" s="265"/>
      <c r="H142" s="265"/>
      <c r="I142" s="265"/>
      <c r="J142" s="282"/>
      <c r="K142" s="265"/>
      <c r="L142" s="265"/>
      <c r="M142" s="265"/>
      <c r="N142" s="265"/>
      <c r="O142" s="45"/>
      <c r="S142" s="323"/>
    </row>
    <row r="143" spans="3:19" s="266" customFormat="1" ht="15" customHeight="1" thickBot="1">
      <c r="C143" s="44"/>
      <c r="D143" s="265"/>
      <c r="E143" s="265"/>
      <c r="F143" s="265" t="s">
        <v>185</v>
      </c>
      <c r="G143" s="265"/>
      <c r="H143" s="265"/>
      <c r="I143" s="265"/>
      <c r="J143" s="270">
        <v>201</v>
      </c>
      <c r="K143" s="265"/>
      <c r="L143" s="265"/>
      <c r="M143" s="265"/>
      <c r="N143" s="265"/>
      <c r="O143" s="45"/>
      <c r="S143" s="323"/>
    </row>
    <row r="144" spans="3:19" s="266" customFormat="1" ht="3.75" customHeight="1" thickBot="1">
      <c r="C144" s="44"/>
      <c r="D144" s="265"/>
      <c r="E144" s="265"/>
      <c r="F144" s="265"/>
      <c r="G144" s="265"/>
      <c r="H144" s="265"/>
      <c r="I144" s="265"/>
      <c r="J144" s="282"/>
      <c r="K144" s="265"/>
      <c r="L144" s="265"/>
      <c r="M144" s="265"/>
      <c r="N144" s="265"/>
      <c r="O144" s="45"/>
      <c r="S144" s="323"/>
    </row>
    <row r="145" spans="3:19" s="266" customFormat="1" ht="15" customHeight="1" thickBot="1">
      <c r="C145" s="44"/>
      <c r="D145" s="265"/>
      <c r="E145" s="265"/>
      <c r="F145" s="265" t="s">
        <v>186</v>
      </c>
      <c r="G145" s="265"/>
      <c r="H145" s="265"/>
      <c r="I145" s="265"/>
      <c r="J145" s="270">
        <v>91</v>
      </c>
      <c r="K145" s="265"/>
      <c r="L145" s="265"/>
      <c r="M145" s="265"/>
      <c r="N145" s="265"/>
      <c r="O145" s="45"/>
      <c r="S145" s="323"/>
    </row>
    <row r="146" spans="3:19" s="266" customFormat="1" ht="4.5" customHeight="1">
      <c r="C146" s="44"/>
      <c r="D146" s="265"/>
      <c r="E146" s="265"/>
      <c r="F146" s="265"/>
      <c r="G146" s="265"/>
      <c r="H146" s="265"/>
      <c r="I146" s="265"/>
      <c r="J146" s="265"/>
      <c r="K146" s="265"/>
      <c r="L146" s="265"/>
      <c r="M146" s="265"/>
      <c r="N146" s="265"/>
      <c r="O146" s="45"/>
      <c r="S146" s="323"/>
    </row>
    <row r="147" spans="3:19" s="266" customFormat="1" ht="15" customHeight="1">
      <c r="C147" s="44"/>
      <c r="D147" s="265" t="s">
        <v>279</v>
      </c>
      <c r="E147" s="265"/>
      <c r="F147" s="265"/>
      <c r="G147" s="265"/>
      <c r="H147" s="265"/>
      <c r="I147" s="265"/>
      <c r="J147" s="267" t="s">
        <v>10</v>
      </c>
      <c r="K147" s="55"/>
      <c r="L147" s="267" t="s">
        <v>11</v>
      </c>
      <c r="M147" s="55"/>
      <c r="N147" s="267" t="s">
        <v>197</v>
      </c>
      <c r="O147" s="45"/>
      <c r="S147" s="323"/>
    </row>
    <row r="148" spans="3:19" s="266" customFormat="1" ht="4.5" customHeight="1" thickBot="1">
      <c r="C148" s="44"/>
      <c r="D148" s="265"/>
      <c r="E148" s="265"/>
      <c r="F148" s="265"/>
      <c r="G148" s="265"/>
      <c r="H148" s="265"/>
      <c r="I148" s="265"/>
      <c r="J148" s="265"/>
      <c r="K148" s="265"/>
      <c r="L148" s="265"/>
      <c r="M148" s="265"/>
      <c r="N148" s="265"/>
      <c r="O148" s="45"/>
      <c r="S148" s="323"/>
    </row>
    <row r="149" spans="3:19" s="266" customFormat="1" ht="15" customHeight="1" thickBot="1">
      <c r="C149" s="44"/>
      <c r="D149" s="265"/>
      <c r="E149" s="265" t="s">
        <v>43</v>
      </c>
      <c r="F149" s="265"/>
      <c r="G149" s="265"/>
      <c r="H149" s="265"/>
      <c r="I149" s="265"/>
      <c r="J149" s="270">
        <v>9474</v>
      </c>
      <c r="K149" s="47"/>
      <c r="L149" s="270">
        <v>8785</v>
      </c>
      <c r="M149" s="265"/>
      <c r="N149" s="165">
        <f>(J140)/(J149+L149)</f>
        <v>3.3298647242455778E-2</v>
      </c>
      <c r="O149" s="45"/>
      <c r="S149" s="323"/>
    </row>
    <row r="150" spans="3:19" s="266" customFormat="1" ht="4.5" customHeight="1">
      <c r="C150" s="44"/>
      <c r="D150" s="265"/>
      <c r="E150" s="265"/>
      <c r="F150" s="265"/>
      <c r="G150" s="265"/>
      <c r="H150" s="265"/>
      <c r="I150" s="265"/>
      <c r="J150" s="47"/>
      <c r="K150" s="47"/>
      <c r="L150" s="47"/>
      <c r="M150" s="265"/>
      <c r="N150" s="265"/>
      <c r="O150" s="45"/>
      <c r="S150" s="323"/>
    </row>
    <row r="151" spans="3:19" s="266" customFormat="1" ht="4.5" customHeight="1">
      <c r="C151" s="44"/>
      <c r="D151" s="265"/>
      <c r="E151" s="265"/>
      <c r="F151" s="265"/>
      <c r="G151" s="265"/>
      <c r="H151" s="265"/>
      <c r="I151" s="265"/>
      <c r="J151" s="47"/>
      <c r="K151" s="47"/>
      <c r="L151" s="47"/>
      <c r="M151" s="265"/>
      <c r="N151" s="265"/>
      <c r="O151" s="45"/>
      <c r="S151" s="323"/>
    </row>
    <row r="152" spans="3:19" s="266" customFormat="1" ht="15" customHeight="1">
      <c r="C152" s="44"/>
      <c r="D152" s="265"/>
      <c r="E152" s="265" t="s">
        <v>46</v>
      </c>
      <c r="F152" s="265"/>
      <c r="G152" s="265"/>
      <c r="H152" s="265"/>
      <c r="I152" s="265"/>
      <c r="J152" s="265"/>
      <c r="K152" s="265"/>
      <c r="L152" s="265"/>
      <c r="M152" s="265"/>
      <c r="N152" s="265"/>
      <c r="O152" s="45"/>
      <c r="S152" s="323"/>
    </row>
    <row r="153" spans="3:19" s="266" customFormat="1" ht="2.25" customHeight="1" thickBot="1">
      <c r="C153" s="44"/>
      <c r="D153" s="265"/>
      <c r="E153" s="265"/>
      <c r="F153" s="265"/>
      <c r="G153" s="265"/>
      <c r="H153" s="265"/>
      <c r="I153" s="265"/>
      <c r="J153" s="265"/>
      <c r="K153" s="47"/>
      <c r="L153" s="47"/>
      <c r="M153" s="265"/>
      <c r="N153" s="265"/>
      <c r="O153" s="45"/>
      <c r="S153" s="323"/>
    </row>
    <row r="154" spans="3:19" s="266" customFormat="1" ht="15" customHeight="1" thickBot="1">
      <c r="C154" s="44"/>
      <c r="D154" s="265"/>
      <c r="E154" s="265"/>
      <c r="F154" s="265" t="s">
        <v>185</v>
      </c>
      <c r="G154" s="265"/>
      <c r="H154" s="265"/>
      <c r="I154" s="265"/>
      <c r="J154" s="270">
        <v>5459</v>
      </c>
      <c r="K154" s="265"/>
      <c r="L154" s="270">
        <v>5207</v>
      </c>
      <c r="M154" s="265"/>
      <c r="N154" s="165">
        <f>(J143)/(J154+L154)</f>
        <v>1.8844927807988E-2</v>
      </c>
      <c r="O154" s="45"/>
      <c r="S154" s="323"/>
    </row>
    <row r="155" spans="3:19" s="266" customFormat="1" ht="3.75" customHeight="1" thickBot="1">
      <c r="C155" s="44"/>
      <c r="D155" s="265"/>
      <c r="E155" s="265"/>
      <c r="F155" s="265"/>
      <c r="G155" s="265"/>
      <c r="H155" s="265"/>
      <c r="I155" s="265"/>
      <c r="J155" s="47"/>
      <c r="K155" s="265"/>
      <c r="L155" s="265"/>
      <c r="M155" s="265"/>
      <c r="N155" s="265"/>
      <c r="O155" s="45"/>
      <c r="S155" s="323"/>
    </row>
    <row r="156" spans="3:19" s="266" customFormat="1" ht="15" customHeight="1" thickBot="1">
      <c r="C156" s="44"/>
      <c r="D156" s="265"/>
      <c r="E156" s="265"/>
      <c r="F156" s="265" t="s">
        <v>186</v>
      </c>
      <c r="G156" s="265"/>
      <c r="H156" s="265"/>
      <c r="I156" s="265"/>
      <c r="J156" s="270">
        <v>2654</v>
      </c>
      <c r="K156" s="265"/>
      <c r="L156" s="270">
        <v>2646</v>
      </c>
      <c r="M156" s="265"/>
      <c r="N156" s="165">
        <f>J145/(J156+L156)</f>
        <v>1.7169811320754718E-2</v>
      </c>
      <c r="O156" s="45"/>
      <c r="S156" s="323"/>
    </row>
    <row r="157" spans="3:19" ht="4.5" customHeight="1" thickBot="1">
      <c r="C157" s="155"/>
      <c r="D157" s="156"/>
      <c r="E157" s="156"/>
      <c r="F157" s="156"/>
      <c r="G157" s="156"/>
      <c r="H157" s="156"/>
      <c r="I157" s="156"/>
      <c r="J157" s="156"/>
      <c r="K157" s="156"/>
      <c r="L157" s="156"/>
      <c r="M157" s="156"/>
      <c r="N157" s="156"/>
      <c r="O157" s="157"/>
      <c r="S157" s="323"/>
    </row>
    <row r="158" spans="3:19" ht="15.75" customHeight="1">
      <c r="C158" s="162" t="s">
        <v>47</v>
      </c>
      <c r="D158" s="158"/>
      <c r="E158" s="158"/>
      <c r="F158" s="158"/>
      <c r="G158" s="158"/>
      <c r="H158" s="158"/>
      <c r="I158" s="158"/>
      <c r="J158" s="158"/>
      <c r="K158" s="158"/>
      <c r="L158" s="158"/>
      <c r="M158" s="158"/>
      <c r="N158" s="158"/>
      <c r="O158" s="159"/>
      <c r="S158" s="323" t="s">
        <v>177</v>
      </c>
    </row>
    <row r="159" spans="3:19" ht="4.5" customHeight="1">
      <c r="C159" s="44"/>
      <c r="D159" s="4"/>
      <c r="E159" s="4"/>
      <c r="F159" s="4"/>
      <c r="G159" s="4"/>
      <c r="H159" s="4"/>
      <c r="I159" s="4"/>
      <c r="J159" s="4"/>
      <c r="K159" s="4"/>
      <c r="L159" s="4"/>
      <c r="M159" s="4"/>
      <c r="N159" s="4"/>
      <c r="O159" s="45"/>
      <c r="S159" s="323"/>
    </row>
    <row r="160" spans="3:19" ht="15.75" customHeight="1">
      <c r="C160" s="44"/>
      <c r="D160" s="4" t="s">
        <v>178</v>
      </c>
      <c r="E160" s="370" t="s">
        <v>354</v>
      </c>
      <c r="F160" s="370"/>
      <c r="G160" s="4"/>
      <c r="H160" s="4"/>
      <c r="I160" s="4"/>
      <c r="J160" s="4"/>
      <c r="K160" s="4"/>
      <c r="L160" s="4"/>
      <c r="M160" s="4"/>
      <c r="N160" s="4"/>
      <c r="O160" s="45"/>
      <c r="S160" s="323"/>
    </row>
    <row r="161" spans="3:19" s="279" customFormat="1" ht="15.75" customHeight="1">
      <c r="C161" s="281" t="s">
        <v>435</v>
      </c>
      <c r="D161" s="277"/>
      <c r="E161" s="292"/>
      <c r="F161" s="292"/>
      <c r="G161" s="277"/>
      <c r="H161" s="277"/>
      <c r="I161" s="277"/>
      <c r="J161" s="277"/>
      <c r="K161" s="277"/>
      <c r="L161" s="277"/>
      <c r="M161" s="277"/>
      <c r="N161" s="277"/>
      <c r="O161" s="45"/>
      <c r="S161" s="323"/>
    </row>
    <row r="162" spans="3:19" ht="4.5" customHeight="1">
      <c r="C162" s="44"/>
      <c r="D162" s="4"/>
      <c r="E162" s="4"/>
      <c r="F162" s="4"/>
      <c r="G162" s="4"/>
      <c r="H162" s="4"/>
      <c r="I162" s="4"/>
      <c r="J162" s="4"/>
      <c r="K162" s="4"/>
      <c r="L162" s="4"/>
      <c r="M162" s="4"/>
      <c r="N162" s="4"/>
      <c r="O162" s="45"/>
      <c r="S162" s="323"/>
    </row>
    <row r="163" spans="3:19" ht="15.75" customHeight="1" thickBot="1">
      <c r="C163" s="44"/>
      <c r="D163" s="4" t="s">
        <v>48</v>
      </c>
      <c r="E163" s="4"/>
      <c r="F163" s="4"/>
      <c r="G163" s="4"/>
      <c r="H163" s="4"/>
      <c r="I163" s="4"/>
      <c r="J163" s="4"/>
      <c r="K163" s="4"/>
      <c r="L163" s="4"/>
      <c r="M163" s="4"/>
      <c r="N163" s="4"/>
      <c r="O163" s="45"/>
      <c r="S163" s="323"/>
    </row>
    <row r="164" spans="3:19" ht="15" customHeight="1" thickBot="1">
      <c r="C164" s="44"/>
      <c r="D164" s="4"/>
      <c r="E164" s="4" t="s">
        <v>43</v>
      </c>
      <c r="F164" s="4"/>
      <c r="G164" s="4"/>
      <c r="H164" s="4"/>
      <c r="I164" s="4"/>
      <c r="J164" s="270">
        <v>4217</v>
      </c>
      <c r="K164" s="4"/>
      <c r="L164" s="4"/>
      <c r="M164" s="4"/>
      <c r="N164" s="4"/>
      <c r="O164" s="45"/>
      <c r="S164" s="323"/>
    </row>
    <row r="165" spans="3:19" ht="3.75" customHeight="1">
      <c r="C165" s="44"/>
      <c r="D165" s="4"/>
      <c r="E165" s="4"/>
      <c r="F165" s="4"/>
      <c r="G165" s="4"/>
      <c r="H165" s="4"/>
      <c r="I165" s="4"/>
      <c r="J165" s="47"/>
      <c r="K165" s="4"/>
      <c r="L165" s="4"/>
      <c r="M165" s="4"/>
      <c r="N165" s="4"/>
      <c r="O165" s="45"/>
      <c r="S165" s="323"/>
    </row>
    <row r="166" spans="3:19" ht="15" customHeight="1" thickBot="1">
      <c r="C166" s="44"/>
      <c r="D166" s="4"/>
      <c r="E166" s="4" t="s">
        <v>46</v>
      </c>
      <c r="F166" s="4"/>
      <c r="G166" s="4"/>
      <c r="H166" s="4"/>
      <c r="I166" s="4"/>
      <c r="J166" s="4"/>
      <c r="K166" s="4"/>
      <c r="L166" s="4"/>
      <c r="M166" s="4"/>
      <c r="N166" s="4"/>
      <c r="O166" s="45"/>
      <c r="S166" s="323"/>
    </row>
    <row r="167" spans="3:19" ht="15" customHeight="1" thickBot="1">
      <c r="C167" s="44"/>
      <c r="D167" s="4"/>
      <c r="E167" s="4"/>
      <c r="F167" s="4" t="s">
        <v>185</v>
      </c>
      <c r="G167" s="4"/>
      <c r="H167" s="4"/>
      <c r="I167" s="4"/>
      <c r="J167" s="270">
        <v>2261</v>
      </c>
      <c r="K167" s="4"/>
      <c r="L167" s="4"/>
      <c r="M167" s="4"/>
      <c r="N167" s="4"/>
      <c r="O167" s="45"/>
      <c r="S167" s="323"/>
    </row>
    <row r="168" spans="3:19" ht="3.75" customHeight="1" thickBot="1">
      <c r="C168" s="44"/>
      <c r="D168" s="4"/>
      <c r="E168" s="4"/>
      <c r="F168" s="4"/>
      <c r="G168" s="4"/>
      <c r="H168" s="4"/>
      <c r="I168" s="4"/>
      <c r="J168" s="47"/>
      <c r="K168" s="4"/>
      <c r="L168" s="4"/>
      <c r="M168" s="4"/>
      <c r="N168" s="4"/>
      <c r="O168" s="45"/>
      <c r="S168" s="323"/>
    </row>
    <row r="169" spans="3:19" ht="15" customHeight="1" thickBot="1">
      <c r="C169" s="44"/>
      <c r="D169" s="4"/>
      <c r="E169" s="4"/>
      <c r="F169" s="4" t="s">
        <v>186</v>
      </c>
      <c r="G169" s="4"/>
      <c r="H169" s="4"/>
      <c r="I169" s="4"/>
      <c r="J169" s="270">
        <v>676</v>
      </c>
      <c r="K169" s="4"/>
      <c r="L169" s="4"/>
      <c r="M169" s="4"/>
      <c r="N169" s="4"/>
      <c r="O169" s="45"/>
      <c r="S169" s="323"/>
    </row>
    <row r="170" spans="3:19" ht="4.5" customHeight="1">
      <c r="C170" s="44"/>
      <c r="D170" s="4"/>
      <c r="E170" s="4"/>
      <c r="F170" s="4"/>
      <c r="G170" s="4"/>
      <c r="H170" s="4"/>
      <c r="I170" s="4"/>
      <c r="J170" s="4"/>
      <c r="K170" s="4"/>
      <c r="L170" s="4"/>
      <c r="M170" s="4"/>
      <c r="N170" s="4"/>
      <c r="O170" s="45"/>
      <c r="S170" s="323"/>
    </row>
    <row r="171" spans="3:19" ht="4.5" customHeight="1">
      <c r="C171" s="44"/>
      <c r="D171" s="4"/>
      <c r="E171" s="4"/>
      <c r="F171" s="4"/>
      <c r="G171" s="4"/>
      <c r="H171" s="4"/>
      <c r="I171" s="4"/>
      <c r="J171" s="4"/>
      <c r="K171" s="4"/>
      <c r="L171" s="4"/>
      <c r="M171" s="4"/>
      <c r="N171" s="4"/>
      <c r="O171" s="45"/>
      <c r="S171" s="323"/>
    </row>
    <row r="172" spans="3:19" ht="12.75" customHeight="1">
      <c r="C172" s="44"/>
      <c r="D172" s="4" t="s">
        <v>279</v>
      </c>
      <c r="E172" s="4"/>
      <c r="F172" s="4"/>
      <c r="G172" s="4"/>
      <c r="H172" s="4"/>
      <c r="I172" s="4"/>
      <c r="J172" s="56" t="s">
        <v>10</v>
      </c>
      <c r="K172" s="55"/>
      <c r="L172" s="56" t="s">
        <v>11</v>
      </c>
      <c r="M172" s="55"/>
      <c r="N172" s="56" t="s">
        <v>197</v>
      </c>
      <c r="O172" s="45"/>
      <c r="S172" s="323"/>
    </row>
    <row r="173" spans="3:19" ht="6" customHeight="1" thickBot="1">
      <c r="C173" s="44"/>
      <c r="D173" s="4"/>
      <c r="E173" s="4"/>
      <c r="F173" s="4"/>
      <c r="G173" s="4"/>
      <c r="H173" s="4"/>
      <c r="I173" s="4"/>
      <c r="J173" s="4"/>
      <c r="K173" s="4"/>
      <c r="L173" s="4"/>
      <c r="M173" s="4"/>
      <c r="N173" s="47"/>
      <c r="O173" s="45"/>
      <c r="S173" s="323"/>
    </row>
    <row r="174" spans="3:19" ht="15.75" customHeight="1" thickBot="1">
      <c r="C174" s="44"/>
      <c r="D174" s="4"/>
      <c r="E174" s="4" t="s">
        <v>43</v>
      </c>
      <c r="F174" s="4"/>
      <c r="G174" s="4"/>
      <c r="H174" s="4"/>
      <c r="I174" s="4"/>
      <c r="J174" s="270">
        <v>63092</v>
      </c>
      <c r="K174" s="4"/>
      <c r="L174" s="270">
        <v>57931</v>
      </c>
      <c r="M174" s="4"/>
      <c r="N174" s="164">
        <f>(J164)/(J174+L174)</f>
        <v>3.4844616312601738E-2</v>
      </c>
      <c r="O174" s="45"/>
      <c r="S174" s="323"/>
    </row>
    <row r="175" spans="3:19" ht="4.5" customHeight="1">
      <c r="C175" s="44"/>
      <c r="D175" s="4"/>
      <c r="E175" s="4"/>
      <c r="F175" s="4"/>
      <c r="G175" s="4"/>
      <c r="H175" s="4"/>
      <c r="I175" s="4"/>
      <c r="J175" s="4"/>
      <c r="K175" s="4"/>
      <c r="L175" s="4"/>
      <c r="M175" s="4"/>
      <c r="N175" s="47"/>
      <c r="O175" s="45"/>
      <c r="S175" s="323"/>
    </row>
    <row r="176" spans="3:19" ht="15.75" customHeight="1">
      <c r="C176" s="44"/>
      <c r="D176" s="4"/>
      <c r="E176" s="4" t="s">
        <v>46</v>
      </c>
      <c r="F176" s="4"/>
      <c r="G176" s="4"/>
      <c r="H176" s="4"/>
      <c r="I176" s="4"/>
      <c r="J176" s="4"/>
      <c r="K176" s="4"/>
      <c r="L176" s="4"/>
      <c r="M176" s="4"/>
      <c r="N176" s="47"/>
      <c r="O176" s="45"/>
      <c r="S176" s="323"/>
    </row>
    <row r="177" spans="3:19" ht="6" customHeight="1" thickBot="1">
      <c r="C177" s="44"/>
      <c r="D177" s="4"/>
      <c r="E177" s="4"/>
      <c r="F177" s="4"/>
      <c r="G177" s="4"/>
      <c r="H177" s="4"/>
      <c r="I177" s="4"/>
      <c r="J177" s="4"/>
      <c r="K177" s="4"/>
      <c r="L177" s="4"/>
      <c r="M177" s="4"/>
      <c r="N177" s="47"/>
      <c r="O177" s="45"/>
      <c r="S177" s="323"/>
    </row>
    <row r="178" spans="3:19" ht="15.75" customHeight="1" thickBot="1">
      <c r="C178" s="44"/>
      <c r="D178" s="4"/>
      <c r="E178" s="4"/>
      <c r="F178" s="4" t="s">
        <v>185</v>
      </c>
      <c r="G178" s="4"/>
      <c r="H178" s="4"/>
      <c r="I178" s="4"/>
      <c r="J178" s="270">
        <v>32142</v>
      </c>
      <c r="K178" s="4"/>
      <c r="L178" s="270">
        <v>31303</v>
      </c>
      <c r="M178" s="4"/>
      <c r="N178" s="164">
        <f>J167/(J178+L178)</f>
        <v>3.5637166049334069E-2</v>
      </c>
      <c r="O178" s="45"/>
      <c r="S178" s="323"/>
    </row>
    <row r="179" spans="3:19" ht="6" customHeight="1" thickBot="1">
      <c r="C179" s="44"/>
      <c r="D179" s="4"/>
      <c r="E179" s="4"/>
      <c r="F179" s="4"/>
      <c r="G179" s="4"/>
      <c r="H179" s="4"/>
      <c r="I179" s="4"/>
      <c r="J179" s="4"/>
      <c r="K179" s="4"/>
      <c r="L179" s="4"/>
      <c r="M179" s="4"/>
      <c r="N179" s="47"/>
      <c r="O179" s="45"/>
      <c r="S179" s="323"/>
    </row>
    <row r="180" spans="3:19" ht="15.75" customHeight="1" thickBot="1">
      <c r="C180" s="44"/>
      <c r="D180" s="4"/>
      <c r="E180" s="4"/>
      <c r="F180" s="4" t="s">
        <v>186</v>
      </c>
      <c r="G180" s="4"/>
      <c r="H180" s="4"/>
      <c r="I180" s="4"/>
      <c r="J180" s="270">
        <v>1512</v>
      </c>
      <c r="K180" s="4"/>
      <c r="L180" s="270">
        <v>15299</v>
      </c>
      <c r="M180" s="4"/>
      <c r="N180" s="164">
        <f>J169/(J180+L180)</f>
        <v>4.0211766105526146E-2</v>
      </c>
      <c r="O180" s="45"/>
      <c r="S180" s="323"/>
    </row>
    <row r="181" spans="3:19" s="279" customFormat="1" ht="15.75" customHeight="1">
      <c r="C181" s="44"/>
      <c r="D181" s="277"/>
      <c r="E181" s="277"/>
      <c r="F181" s="277"/>
      <c r="G181" s="277"/>
      <c r="H181" s="277"/>
      <c r="I181" s="277"/>
      <c r="J181" s="277"/>
      <c r="K181" s="277"/>
      <c r="L181" s="277"/>
      <c r="M181" s="277"/>
      <c r="N181" s="277"/>
      <c r="O181" s="45"/>
      <c r="S181" s="323"/>
    </row>
    <row r="182" spans="3:19" s="279" customFormat="1" ht="15.75" customHeight="1">
      <c r="C182" s="281" t="s">
        <v>434</v>
      </c>
      <c r="D182" s="277"/>
      <c r="E182" s="292"/>
      <c r="F182" s="292"/>
      <c r="G182" s="277"/>
      <c r="H182" s="277"/>
      <c r="I182" s="277"/>
      <c r="J182" s="277"/>
      <c r="K182" s="277"/>
      <c r="L182" s="277"/>
      <c r="M182" s="277"/>
      <c r="N182" s="277"/>
      <c r="O182" s="45"/>
      <c r="S182" s="323"/>
    </row>
    <row r="183" spans="3:19" s="279" customFormat="1" ht="4.5" customHeight="1">
      <c r="C183" s="44"/>
      <c r="D183" s="277"/>
      <c r="E183" s="277"/>
      <c r="F183" s="277"/>
      <c r="G183" s="277"/>
      <c r="H183" s="277"/>
      <c r="I183" s="277"/>
      <c r="J183" s="277"/>
      <c r="K183" s="277"/>
      <c r="L183" s="277"/>
      <c r="M183" s="277"/>
      <c r="N183" s="277"/>
      <c r="O183" s="45"/>
      <c r="S183" s="323"/>
    </row>
    <row r="184" spans="3:19" s="279" customFormat="1" ht="15.75" customHeight="1" thickBot="1">
      <c r="C184" s="44"/>
      <c r="D184" s="277" t="s">
        <v>48</v>
      </c>
      <c r="E184" s="277"/>
      <c r="F184" s="277"/>
      <c r="G184" s="277"/>
      <c r="H184" s="277"/>
      <c r="I184" s="277"/>
      <c r="J184" s="277"/>
      <c r="K184" s="277"/>
      <c r="L184" s="277"/>
      <c r="M184" s="277"/>
      <c r="N184" s="277"/>
      <c r="O184" s="45"/>
      <c r="S184" s="323"/>
    </row>
    <row r="185" spans="3:19" s="279" customFormat="1" ht="15" customHeight="1" thickBot="1">
      <c r="C185" s="44"/>
      <c r="D185" s="277"/>
      <c r="E185" s="277" t="s">
        <v>43</v>
      </c>
      <c r="F185" s="277"/>
      <c r="G185" s="277"/>
      <c r="H185" s="277"/>
      <c r="I185" s="277"/>
      <c r="J185" s="270">
        <v>686</v>
      </c>
      <c r="K185" s="277"/>
      <c r="L185" s="277"/>
      <c r="M185" s="277"/>
      <c r="N185" s="277"/>
      <c r="O185" s="45"/>
      <c r="S185" s="323"/>
    </row>
    <row r="186" spans="3:19" s="279" customFormat="1" ht="3.75" customHeight="1">
      <c r="C186" s="44"/>
      <c r="D186" s="277"/>
      <c r="E186" s="277"/>
      <c r="F186" s="277"/>
      <c r="G186" s="277"/>
      <c r="H186" s="277"/>
      <c r="I186" s="277"/>
      <c r="J186" s="47"/>
      <c r="K186" s="277"/>
      <c r="L186" s="277"/>
      <c r="M186" s="277"/>
      <c r="N186" s="277"/>
      <c r="O186" s="45"/>
      <c r="S186" s="323"/>
    </row>
    <row r="187" spans="3:19" s="279" customFormat="1" ht="15" customHeight="1" thickBot="1">
      <c r="C187" s="44"/>
      <c r="D187" s="277"/>
      <c r="E187" s="277" t="s">
        <v>46</v>
      </c>
      <c r="F187" s="277"/>
      <c r="G187" s="277"/>
      <c r="H187" s="277"/>
      <c r="I187" s="277"/>
      <c r="J187" s="277"/>
      <c r="K187" s="277"/>
      <c r="L187" s="277"/>
      <c r="M187" s="277"/>
      <c r="N187" s="277"/>
      <c r="O187" s="45"/>
      <c r="S187" s="323"/>
    </row>
    <row r="188" spans="3:19" s="279" customFormat="1" ht="15" customHeight="1" thickBot="1">
      <c r="C188" s="44"/>
      <c r="D188" s="277"/>
      <c r="E188" s="277"/>
      <c r="F188" s="277" t="s">
        <v>185</v>
      </c>
      <c r="G188" s="277"/>
      <c r="H188" s="277"/>
      <c r="I188" s="277"/>
      <c r="J188" s="270">
        <v>435</v>
      </c>
      <c r="K188" s="277"/>
      <c r="L188" s="277"/>
      <c r="M188" s="277"/>
      <c r="N188" s="277"/>
      <c r="O188" s="45"/>
      <c r="S188" s="323"/>
    </row>
    <row r="189" spans="3:19" s="279" customFormat="1" ht="3.75" customHeight="1" thickBot="1">
      <c r="C189" s="44"/>
      <c r="D189" s="277"/>
      <c r="E189" s="277"/>
      <c r="F189" s="277"/>
      <c r="G189" s="277"/>
      <c r="H189" s="277"/>
      <c r="I189" s="277"/>
      <c r="J189" s="47"/>
      <c r="K189" s="277"/>
      <c r="L189" s="277"/>
      <c r="M189" s="277"/>
      <c r="N189" s="277"/>
      <c r="O189" s="45"/>
      <c r="S189" s="323"/>
    </row>
    <row r="190" spans="3:19" s="279" customFormat="1" ht="15" customHeight="1" thickBot="1">
      <c r="C190" s="44"/>
      <c r="D190" s="277"/>
      <c r="E190" s="277"/>
      <c r="F190" s="277" t="s">
        <v>186</v>
      </c>
      <c r="G190" s="277"/>
      <c r="H190" s="277"/>
      <c r="I190" s="277"/>
      <c r="J190" s="270">
        <v>166</v>
      </c>
      <c r="K190" s="277"/>
      <c r="L190" s="277"/>
      <c r="M190" s="277"/>
      <c r="N190" s="277"/>
      <c r="O190" s="45"/>
      <c r="S190" s="323"/>
    </row>
    <row r="191" spans="3:19" s="279" customFormat="1" ht="4.5" customHeight="1">
      <c r="C191" s="44"/>
      <c r="D191" s="277"/>
      <c r="E191" s="277"/>
      <c r="F191" s="277"/>
      <c r="G191" s="277"/>
      <c r="H191" s="277"/>
      <c r="I191" s="277"/>
      <c r="J191" s="277"/>
      <c r="K191" s="277"/>
      <c r="L191" s="277"/>
      <c r="M191" s="277"/>
      <c r="N191" s="277"/>
      <c r="O191" s="45"/>
      <c r="S191" s="323"/>
    </row>
    <row r="192" spans="3:19" s="279" customFormat="1" ht="4.5" customHeight="1">
      <c r="C192" s="44"/>
      <c r="D192" s="277"/>
      <c r="E192" s="277"/>
      <c r="F192" s="277"/>
      <c r="G192" s="277"/>
      <c r="H192" s="277"/>
      <c r="I192" s="277"/>
      <c r="J192" s="277"/>
      <c r="K192" s="277"/>
      <c r="L192" s="277"/>
      <c r="M192" s="277"/>
      <c r="N192" s="277"/>
      <c r="O192" s="45"/>
      <c r="S192" s="323"/>
    </row>
    <row r="193" spans="3:19" s="279" customFormat="1" ht="12.75" customHeight="1">
      <c r="C193" s="44"/>
      <c r="D193" s="277" t="s">
        <v>279</v>
      </c>
      <c r="E193" s="277"/>
      <c r="F193" s="277"/>
      <c r="G193" s="277"/>
      <c r="H193" s="277"/>
      <c r="I193" s="277"/>
      <c r="J193" s="278" t="s">
        <v>10</v>
      </c>
      <c r="K193" s="55"/>
      <c r="L193" s="278" t="s">
        <v>11</v>
      </c>
      <c r="M193" s="55"/>
      <c r="N193" s="278" t="s">
        <v>197</v>
      </c>
      <c r="O193" s="45"/>
      <c r="S193" s="323"/>
    </row>
    <row r="194" spans="3:19" s="279" customFormat="1" ht="6" customHeight="1" thickBot="1">
      <c r="C194" s="44"/>
      <c r="D194" s="277"/>
      <c r="E194" s="277"/>
      <c r="F194" s="277"/>
      <c r="G194" s="277"/>
      <c r="H194" s="277"/>
      <c r="I194" s="277"/>
      <c r="J194" s="277"/>
      <c r="K194" s="277"/>
      <c r="L194" s="277"/>
      <c r="M194" s="277"/>
      <c r="N194" s="47"/>
      <c r="O194" s="45"/>
      <c r="S194" s="323"/>
    </row>
    <row r="195" spans="3:19" s="279" customFormat="1" ht="15.75" customHeight="1" thickBot="1">
      <c r="C195" s="44"/>
      <c r="D195" s="277"/>
      <c r="E195" s="277" t="s">
        <v>43</v>
      </c>
      <c r="F195" s="277"/>
      <c r="G195" s="277"/>
      <c r="H195" s="277"/>
      <c r="I195" s="277"/>
      <c r="J195" s="270">
        <v>9474</v>
      </c>
      <c r="K195" s="277"/>
      <c r="L195" s="270">
        <v>8785</v>
      </c>
      <c r="M195" s="277"/>
      <c r="N195" s="164">
        <f>(J185)/(J195+L195)</f>
        <v>3.7570513171586613E-2</v>
      </c>
      <c r="O195" s="45"/>
      <c r="S195" s="323"/>
    </row>
    <row r="196" spans="3:19" s="279" customFormat="1" ht="4.5" customHeight="1">
      <c r="C196" s="44"/>
      <c r="D196" s="277"/>
      <c r="E196" s="277"/>
      <c r="F196" s="277"/>
      <c r="G196" s="277"/>
      <c r="H196" s="277"/>
      <c r="I196" s="277"/>
      <c r="J196" s="277"/>
      <c r="K196" s="277"/>
      <c r="L196" s="277"/>
      <c r="M196" s="277"/>
      <c r="N196" s="47"/>
      <c r="O196" s="45"/>
      <c r="S196" s="323"/>
    </row>
    <row r="197" spans="3:19" s="279" customFormat="1" ht="15.75" customHeight="1">
      <c r="C197" s="44"/>
      <c r="D197" s="277"/>
      <c r="E197" s="277" t="s">
        <v>46</v>
      </c>
      <c r="F197" s="277"/>
      <c r="G197" s="277"/>
      <c r="H197" s="277"/>
      <c r="I197" s="277"/>
      <c r="J197" s="277"/>
      <c r="K197" s="277"/>
      <c r="L197" s="277"/>
      <c r="M197" s="277"/>
      <c r="N197" s="47"/>
      <c r="O197" s="45"/>
      <c r="S197" s="323"/>
    </row>
    <row r="198" spans="3:19" s="279" customFormat="1" ht="6" customHeight="1" thickBot="1">
      <c r="C198" s="44"/>
      <c r="D198" s="277"/>
      <c r="E198" s="277"/>
      <c r="F198" s="277"/>
      <c r="G198" s="277"/>
      <c r="H198" s="277"/>
      <c r="I198" s="277"/>
      <c r="J198" s="277"/>
      <c r="K198" s="277"/>
      <c r="L198" s="277"/>
      <c r="M198" s="277"/>
      <c r="N198" s="47"/>
      <c r="O198" s="45"/>
      <c r="S198" s="323"/>
    </row>
    <row r="199" spans="3:19" s="279" customFormat="1" ht="15.75" customHeight="1" thickBot="1">
      <c r="C199" s="44"/>
      <c r="D199" s="277"/>
      <c r="E199" s="277"/>
      <c r="F199" s="277" t="s">
        <v>185</v>
      </c>
      <c r="G199" s="277"/>
      <c r="H199" s="277"/>
      <c r="I199" s="277"/>
      <c r="J199" s="270">
        <v>5459</v>
      </c>
      <c r="K199" s="277"/>
      <c r="L199" s="270">
        <v>5207</v>
      </c>
      <c r="M199" s="277"/>
      <c r="N199" s="164">
        <f>J188/(J199+L199)</f>
        <v>4.0783798987436712E-2</v>
      </c>
      <c r="O199" s="45"/>
      <c r="S199" s="323"/>
    </row>
    <row r="200" spans="3:19" s="279" customFormat="1" ht="6" customHeight="1" thickBot="1">
      <c r="C200" s="44"/>
      <c r="D200" s="277"/>
      <c r="E200" s="277"/>
      <c r="F200" s="277"/>
      <c r="G200" s="277"/>
      <c r="H200" s="277"/>
      <c r="I200" s="277"/>
      <c r="J200" s="277"/>
      <c r="K200" s="277"/>
      <c r="L200" s="277"/>
      <c r="M200" s="277"/>
      <c r="N200" s="47"/>
      <c r="O200" s="45"/>
      <c r="S200" s="323"/>
    </row>
    <row r="201" spans="3:19" s="279" customFormat="1" ht="15.75" customHeight="1" thickBot="1">
      <c r="C201" s="44"/>
      <c r="D201" s="277"/>
      <c r="E201" s="277"/>
      <c r="F201" s="277" t="s">
        <v>186</v>
      </c>
      <c r="G201" s="277"/>
      <c r="H201" s="277"/>
      <c r="I201" s="277"/>
      <c r="J201" s="270">
        <v>2654</v>
      </c>
      <c r="K201" s="277"/>
      <c r="L201" s="270">
        <v>2646</v>
      </c>
      <c r="M201" s="277"/>
      <c r="N201" s="164">
        <f>J190/(J201+L201)</f>
        <v>3.1320754716981133E-2</v>
      </c>
      <c r="O201" s="45"/>
      <c r="S201" s="323"/>
    </row>
    <row r="202" spans="3:19" ht="4.5" customHeight="1" thickBot="1">
      <c r="C202" s="155"/>
      <c r="D202" s="156"/>
      <c r="E202" s="156"/>
      <c r="F202" s="156"/>
      <c r="G202" s="156"/>
      <c r="H202" s="156"/>
      <c r="I202" s="156"/>
      <c r="J202" s="156"/>
      <c r="K202" s="156"/>
      <c r="L202" s="156"/>
      <c r="M202" s="156"/>
      <c r="N202" s="156"/>
      <c r="O202" s="157"/>
      <c r="S202" s="323"/>
    </row>
    <row r="203" spans="3:19" s="9" customFormat="1" ht="15.75" customHeight="1">
      <c r="C203" s="3" t="s">
        <v>49</v>
      </c>
      <c r="D203" s="4"/>
      <c r="E203" s="4"/>
      <c r="F203" s="4"/>
      <c r="G203" s="4"/>
      <c r="H203" s="4"/>
      <c r="I203" s="4"/>
      <c r="J203" s="4"/>
      <c r="K203" s="4"/>
      <c r="L203" s="4"/>
      <c r="M203" s="4"/>
      <c r="O203" s="11"/>
      <c r="S203" s="365" t="s">
        <v>165</v>
      </c>
    </row>
    <row r="204" spans="3:19" ht="4.5" customHeight="1">
      <c r="C204" s="15"/>
      <c r="O204" s="17"/>
      <c r="S204" s="365"/>
    </row>
    <row r="205" spans="3:19" ht="15.75" customHeight="1">
      <c r="C205" s="15"/>
      <c r="D205" s="1" t="s">
        <v>13</v>
      </c>
      <c r="E205" s="13">
        <v>2023</v>
      </c>
      <c r="J205" s="52" t="s">
        <v>10</v>
      </c>
      <c r="K205" s="43"/>
      <c r="L205" s="52" t="s">
        <v>11</v>
      </c>
      <c r="M205" s="43"/>
      <c r="N205" s="52" t="s">
        <v>12</v>
      </c>
      <c r="O205" s="17"/>
      <c r="S205" s="365"/>
    </row>
    <row r="206" spans="3:19" ht="4.5" customHeight="1" thickBot="1">
      <c r="C206" s="15"/>
      <c r="O206" s="17"/>
      <c r="S206" s="365"/>
    </row>
    <row r="207" spans="3:19" ht="15.75" customHeight="1" thickBot="1">
      <c r="C207" s="15"/>
      <c r="D207" s="1" t="s">
        <v>50</v>
      </c>
      <c r="J207" s="268">
        <v>369</v>
      </c>
      <c r="L207" s="268">
        <v>4228</v>
      </c>
      <c r="N207" s="273">
        <f>+J207+L207</f>
        <v>4597</v>
      </c>
      <c r="O207" s="17"/>
      <c r="S207" s="365"/>
    </row>
    <row r="208" spans="3:19" ht="4.5" customHeight="1" thickBot="1">
      <c r="C208" s="15"/>
      <c r="O208" s="17"/>
      <c r="S208" s="365"/>
    </row>
    <row r="209" spans="3:19" ht="15.75" customHeight="1" thickBot="1">
      <c r="C209" s="15"/>
      <c r="D209" s="1" t="s">
        <v>51</v>
      </c>
      <c r="J209" s="268">
        <v>20</v>
      </c>
      <c r="L209" s="268">
        <v>20</v>
      </c>
      <c r="N209" s="273">
        <f>+J209+L209</f>
        <v>40</v>
      </c>
      <c r="O209" s="17"/>
      <c r="S209" s="365"/>
    </row>
    <row r="210" spans="3:19" ht="4.5" customHeight="1" thickBot="1">
      <c r="C210" s="15"/>
      <c r="O210" s="17"/>
      <c r="S210" s="365"/>
    </row>
    <row r="211" spans="3:19" ht="15.75" customHeight="1" thickBot="1">
      <c r="C211" s="15"/>
      <c r="D211" s="1" t="s">
        <v>52</v>
      </c>
      <c r="J211" s="268">
        <v>12225</v>
      </c>
      <c r="L211" s="268">
        <v>2967</v>
      </c>
      <c r="N211" s="273">
        <f>+J211+L211</f>
        <v>15192</v>
      </c>
      <c r="O211" s="17"/>
      <c r="S211" s="365"/>
    </row>
    <row r="212" spans="3:19" ht="4.5" customHeight="1" thickBot="1">
      <c r="C212" s="15"/>
      <c r="O212" s="17"/>
      <c r="S212" s="365"/>
    </row>
    <row r="213" spans="3:19" ht="15.75" customHeight="1" thickBot="1">
      <c r="C213" s="15"/>
      <c r="D213" s="1" t="s">
        <v>53</v>
      </c>
      <c r="J213" s="268">
        <v>1114</v>
      </c>
      <c r="L213" s="268">
        <v>3429</v>
      </c>
      <c r="N213" s="273">
        <f>+J213+L213</f>
        <v>4543</v>
      </c>
      <c r="O213" s="17"/>
      <c r="S213" s="365"/>
    </row>
    <row r="214" spans="3:19" ht="4.5" customHeight="1" thickBot="1">
      <c r="C214" s="15"/>
      <c r="O214" s="17"/>
      <c r="S214" s="365"/>
    </row>
    <row r="215" spans="3:19" ht="15.75" customHeight="1" thickBot="1">
      <c r="C215" s="15"/>
      <c r="D215" s="1" t="s">
        <v>54</v>
      </c>
      <c r="J215" s="268">
        <v>966</v>
      </c>
      <c r="L215" s="268">
        <v>502</v>
      </c>
      <c r="N215" s="273">
        <f>+J215+L215</f>
        <v>1468</v>
      </c>
      <c r="O215" s="17"/>
      <c r="S215" s="365"/>
    </row>
    <row r="216" spans="3:19" ht="4.5" customHeight="1" thickBot="1">
      <c r="C216" s="15"/>
      <c r="O216" s="17"/>
      <c r="S216" s="365"/>
    </row>
    <row r="217" spans="3:19" ht="15.75" customHeight="1" thickBot="1">
      <c r="C217" s="15"/>
      <c r="D217" s="1" t="s">
        <v>55</v>
      </c>
      <c r="J217" s="268">
        <v>10</v>
      </c>
      <c r="L217" s="268">
        <v>10</v>
      </c>
      <c r="N217" s="273">
        <f>+J217+L217</f>
        <v>20</v>
      </c>
      <c r="O217" s="17"/>
      <c r="S217" s="365"/>
    </row>
    <row r="218" spans="3:19" ht="4.5" customHeight="1" thickBot="1">
      <c r="C218" s="15"/>
      <c r="O218" s="17"/>
      <c r="S218" s="365"/>
    </row>
    <row r="219" spans="3:19" ht="15.75" customHeight="1" thickBot="1">
      <c r="C219" s="15"/>
      <c r="D219" s="1" t="s">
        <v>56</v>
      </c>
      <c r="J219" s="268">
        <v>23</v>
      </c>
      <c r="L219" s="268">
        <v>74</v>
      </c>
      <c r="N219" s="273">
        <f>+J219+L219</f>
        <v>97</v>
      </c>
      <c r="O219" s="17"/>
      <c r="S219" s="365"/>
    </row>
    <row r="220" spans="3:19" ht="4.5" customHeight="1" thickBot="1">
      <c r="C220" s="15"/>
      <c r="O220" s="17"/>
      <c r="S220" s="365"/>
    </row>
    <row r="221" spans="3:19" ht="15.75" customHeight="1" thickBot="1">
      <c r="C221" s="15"/>
      <c r="D221" s="1" t="s">
        <v>57</v>
      </c>
      <c r="J221" s="268">
        <v>929</v>
      </c>
      <c r="L221" s="268">
        <v>897</v>
      </c>
      <c r="N221" s="273">
        <f>+J221+L221</f>
        <v>1826</v>
      </c>
      <c r="O221" s="17"/>
      <c r="S221" s="365"/>
    </row>
    <row r="222" spans="3:19" ht="4.5" customHeight="1" thickBot="1">
      <c r="C222" s="15"/>
      <c r="O222" s="17"/>
      <c r="S222" s="365"/>
    </row>
    <row r="223" spans="3:19" ht="15.75" customHeight="1" thickBot="1">
      <c r="C223" s="15"/>
      <c r="D223" s="1" t="s">
        <v>58</v>
      </c>
      <c r="J223" s="268">
        <v>136</v>
      </c>
      <c r="L223" s="268">
        <v>6</v>
      </c>
      <c r="N223" s="273">
        <f>+J223+L223</f>
        <v>142</v>
      </c>
      <c r="O223" s="17"/>
      <c r="S223" s="365"/>
    </row>
    <row r="224" spans="3:19" ht="4.5" customHeight="1" thickBot="1">
      <c r="C224" s="15"/>
      <c r="O224" s="17"/>
      <c r="S224" s="365"/>
    </row>
    <row r="225" spans="3:19" ht="15.75" customHeight="1" thickBot="1">
      <c r="C225" s="15"/>
      <c r="D225" s="1" t="s">
        <v>59</v>
      </c>
      <c r="J225" s="268">
        <v>56</v>
      </c>
      <c r="L225" s="268">
        <v>145</v>
      </c>
      <c r="N225" s="273">
        <f>+J225+L225</f>
        <v>201</v>
      </c>
      <c r="O225" s="17"/>
      <c r="S225" s="365"/>
    </row>
    <row r="226" spans="3:19" ht="4.5" customHeight="1" thickBot="1">
      <c r="C226" s="15"/>
      <c r="O226" s="17"/>
      <c r="S226" s="365"/>
    </row>
    <row r="227" spans="3:19" ht="15.75" customHeight="1" thickBot="1">
      <c r="C227" s="15"/>
      <c r="D227" s="1" t="s">
        <v>60</v>
      </c>
      <c r="J227" s="268">
        <v>48</v>
      </c>
      <c r="L227" s="268">
        <v>433</v>
      </c>
      <c r="N227" s="273">
        <f>+J227+L227</f>
        <v>481</v>
      </c>
      <c r="O227" s="17"/>
      <c r="S227" s="365"/>
    </row>
    <row r="228" spans="3:19" ht="4.5" customHeight="1" thickBot="1">
      <c r="C228" s="15"/>
      <c r="O228" s="17"/>
      <c r="S228" s="365"/>
    </row>
    <row r="229" spans="3:19" ht="15.75" customHeight="1" thickBot="1">
      <c r="C229" s="15"/>
      <c r="D229" s="1" t="s">
        <v>61</v>
      </c>
      <c r="J229" s="268">
        <v>41</v>
      </c>
      <c r="L229" s="268">
        <v>90</v>
      </c>
      <c r="N229" s="273">
        <f>+J229+L229</f>
        <v>131</v>
      </c>
      <c r="O229" s="17"/>
      <c r="S229" s="365"/>
    </row>
    <row r="230" spans="3:19" ht="4.5" customHeight="1" thickBot="1">
      <c r="C230" s="15"/>
      <c r="K230" s="262"/>
      <c r="O230" s="17"/>
      <c r="S230" s="365"/>
    </row>
    <row r="231" spans="3:19" ht="15.75" customHeight="1" thickBot="1">
      <c r="C231" s="15"/>
      <c r="D231" s="1" t="s">
        <v>62</v>
      </c>
      <c r="J231" s="268">
        <v>1412</v>
      </c>
      <c r="L231" s="268">
        <v>939</v>
      </c>
      <c r="N231" s="273">
        <f>+J231+L231</f>
        <v>2351</v>
      </c>
      <c r="O231" s="17"/>
      <c r="S231" s="365"/>
    </row>
    <row r="232" spans="3:19" ht="4.5" customHeight="1" thickBot="1">
      <c r="C232" s="15"/>
      <c r="O232" s="17"/>
      <c r="S232" s="365"/>
    </row>
    <row r="233" spans="3:19" ht="15.75" customHeight="1" thickBot="1">
      <c r="C233" s="15"/>
      <c r="D233" s="1" t="s">
        <v>63</v>
      </c>
      <c r="J233" s="268">
        <v>471</v>
      </c>
      <c r="L233" s="268">
        <v>1085</v>
      </c>
      <c r="N233" s="273">
        <f>+J233+L233</f>
        <v>1556</v>
      </c>
      <c r="O233" s="17"/>
      <c r="S233" s="365"/>
    </row>
    <row r="234" spans="3:19" ht="4.5" customHeight="1" thickBot="1">
      <c r="C234" s="15"/>
      <c r="O234" s="17"/>
      <c r="S234" s="365"/>
    </row>
    <row r="235" spans="3:19" ht="15.75" customHeight="1" thickBot="1">
      <c r="C235" s="15"/>
      <c r="D235" s="1" t="s">
        <v>64</v>
      </c>
      <c r="J235" s="268">
        <v>115</v>
      </c>
      <c r="L235" s="268">
        <v>290</v>
      </c>
      <c r="N235" s="273">
        <f>+J235+L235</f>
        <v>405</v>
      </c>
      <c r="O235" s="17"/>
      <c r="S235" s="365"/>
    </row>
    <row r="236" spans="3:19" ht="4.5" customHeight="1" thickBot="1">
      <c r="C236" s="64"/>
      <c r="D236" s="18"/>
      <c r="E236" s="18"/>
      <c r="F236" s="18"/>
      <c r="G236" s="18"/>
      <c r="H236" s="18"/>
      <c r="I236" s="18"/>
      <c r="J236" s="18"/>
      <c r="K236" s="18"/>
      <c r="L236" s="18"/>
      <c r="M236" s="18"/>
      <c r="N236" s="18"/>
      <c r="O236" s="66"/>
      <c r="S236" s="365"/>
    </row>
    <row r="237" spans="3:19" ht="15.75" hidden="1" customHeight="1">
      <c r="C237" s="12" t="s">
        <v>65</v>
      </c>
      <c r="D237" s="59"/>
      <c r="E237" s="59"/>
      <c r="F237" s="59"/>
      <c r="G237" s="59"/>
      <c r="H237" s="59"/>
      <c r="I237" s="59"/>
      <c r="J237" s="59"/>
      <c r="K237" s="59"/>
      <c r="L237" s="59"/>
      <c r="M237" s="59"/>
      <c r="N237" s="59"/>
      <c r="O237" s="60"/>
      <c r="Q237" s="1" t="s">
        <v>165</v>
      </c>
    </row>
    <row r="238" spans="3:19" ht="4.5" hidden="1" customHeight="1">
      <c r="C238" s="15"/>
      <c r="O238" s="17"/>
    </row>
    <row r="239" spans="3:19" ht="15.75" hidden="1" customHeight="1">
      <c r="C239" s="15"/>
      <c r="D239" s="16" t="s">
        <v>37</v>
      </c>
      <c r="E239" s="328"/>
      <c r="F239" s="327"/>
      <c r="G239" s="327"/>
      <c r="H239" s="327"/>
      <c r="I239" s="327"/>
      <c r="J239" s="327"/>
      <c r="K239" s="327"/>
      <c r="L239" s="327"/>
      <c r="M239" s="327"/>
      <c r="N239" s="327"/>
      <c r="O239" s="17"/>
    </row>
    <row r="240" spans="3:19" ht="4.5" hidden="1" customHeight="1">
      <c r="C240" s="15"/>
      <c r="D240" s="14"/>
      <c r="O240" s="17"/>
    </row>
    <row r="241" spans="3:19" ht="15.75" hidden="1" customHeight="1">
      <c r="C241" s="15"/>
      <c r="D241" s="16" t="s">
        <v>38</v>
      </c>
      <c r="E241" s="328"/>
      <c r="F241" s="327"/>
      <c r="G241" s="327"/>
      <c r="H241" s="327"/>
      <c r="I241" s="327"/>
      <c r="J241" s="327"/>
      <c r="K241" s="327"/>
      <c r="L241" s="327"/>
      <c r="M241" s="327"/>
      <c r="N241" s="327"/>
      <c r="O241" s="17"/>
    </row>
    <row r="242" spans="3:19" ht="4.5" hidden="1" customHeight="1">
      <c r="C242" s="15"/>
      <c r="D242" s="14"/>
      <c r="O242" s="17"/>
    </row>
    <row r="243" spans="3:19" ht="15.75" hidden="1" customHeight="1">
      <c r="C243" s="15"/>
      <c r="D243" s="16" t="s">
        <v>39</v>
      </c>
      <c r="E243" s="328"/>
      <c r="F243" s="327"/>
      <c r="G243" s="327"/>
      <c r="H243" s="327"/>
      <c r="I243" s="327"/>
      <c r="J243" s="327"/>
      <c r="K243" s="327"/>
      <c r="L243" s="327"/>
      <c r="M243" s="327"/>
      <c r="N243" s="327"/>
      <c r="O243" s="17"/>
    </row>
    <row r="244" spans="3:19" ht="4.5" hidden="1" customHeight="1">
      <c r="C244" s="15"/>
      <c r="D244" s="14"/>
      <c r="O244" s="17"/>
    </row>
    <row r="245" spans="3:19" ht="15.75" hidden="1" customHeight="1">
      <c r="C245" s="15"/>
      <c r="D245" s="16" t="s">
        <v>40</v>
      </c>
      <c r="E245" s="328"/>
      <c r="F245" s="327"/>
      <c r="G245" s="327"/>
      <c r="H245" s="327"/>
      <c r="I245" s="327"/>
      <c r="J245" s="327"/>
      <c r="K245" s="327"/>
      <c r="L245" s="327"/>
      <c r="M245" s="327"/>
      <c r="N245" s="327"/>
      <c r="O245" s="17"/>
    </row>
    <row r="246" spans="3:19" ht="4.5" hidden="1" customHeight="1">
      <c r="C246" s="15"/>
      <c r="D246" s="14"/>
      <c r="O246" s="17"/>
    </row>
    <row r="247" spans="3:19" ht="15.75" hidden="1" customHeight="1">
      <c r="C247" s="15"/>
      <c r="D247" s="16" t="s">
        <v>41</v>
      </c>
      <c r="E247" s="328"/>
      <c r="F247" s="327"/>
      <c r="G247" s="327"/>
      <c r="H247" s="327"/>
      <c r="I247" s="327"/>
      <c r="J247" s="327"/>
      <c r="K247" s="327"/>
      <c r="L247" s="327"/>
      <c r="M247" s="327"/>
      <c r="N247" s="327"/>
      <c r="O247" s="17"/>
    </row>
    <row r="248" spans="3:19" ht="4.5" hidden="1" customHeight="1" thickBot="1">
      <c r="C248" s="64"/>
      <c r="D248" s="18"/>
      <c r="E248" s="18"/>
      <c r="F248" s="18"/>
      <c r="G248" s="18"/>
      <c r="H248" s="18"/>
      <c r="I248" s="18"/>
      <c r="J248" s="18"/>
      <c r="K248" s="18"/>
      <c r="L248" s="18"/>
      <c r="M248" s="18"/>
      <c r="N248" s="18"/>
      <c r="O248" s="66"/>
    </row>
    <row r="249" spans="3:19" ht="47.25" customHeight="1">
      <c r="C249" s="361" t="s">
        <v>281</v>
      </c>
      <c r="D249" s="330"/>
      <c r="E249" s="330"/>
      <c r="F249" s="330"/>
      <c r="G249" s="330"/>
      <c r="H249" s="330"/>
      <c r="I249" s="330"/>
      <c r="J249" s="330"/>
      <c r="K249" s="330"/>
      <c r="L249" s="330"/>
      <c r="M249" s="330"/>
      <c r="N249" s="330"/>
      <c r="O249" s="331"/>
      <c r="S249" s="325" t="s">
        <v>245</v>
      </c>
    </row>
    <row r="250" spans="3:19" ht="4.5" customHeight="1">
      <c r="C250" s="15"/>
      <c r="O250" s="17"/>
      <c r="S250" s="323"/>
    </row>
    <row r="251" spans="3:19" ht="15.75" customHeight="1">
      <c r="C251" s="15"/>
      <c r="D251" s="16" t="s">
        <v>37</v>
      </c>
      <c r="E251" s="328" t="s">
        <v>336</v>
      </c>
      <c r="F251" s="327"/>
      <c r="G251" s="327"/>
      <c r="H251" s="327"/>
      <c r="I251" s="327"/>
      <c r="J251" s="327"/>
      <c r="K251" s="327"/>
      <c r="L251" s="327"/>
      <c r="M251" s="327"/>
      <c r="N251" s="327"/>
      <c r="O251" s="17"/>
      <c r="S251" s="323"/>
    </row>
    <row r="252" spans="3:19" ht="4.5" customHeight="1">
      <c r="C252" s="15"/>
      <c r="D252" s="14"/>
      <c r="O252" s="17"/>
      <c r="S252" s="323"/>
    </row>
    <row r="253" spans="3:19" ht="15.75" customHeight="1">
      <c r="C253" s="15"/>
      <c r="D253" s="16" t="s">
        <v>38</v>
      </c>
      <c r="E253" s="328"/>
      <c r="F253" s="327"/>
      <c r="G253" s="327"/>
      <c r="H253" s="327"/>
      <c r="I253" s="327"/>
      <c r="J253" s="327"/>
      <c r="K253" s="327"/>
      <c r="L253" s="327"/>
      <c r="M253" s="327"/>
      <c r="N253" s="327"/>
      <c r="O253" s="17"/>
      <c r="S253" s="323"/>
    </row>
    <row r="254" spans="3:19" ht="4.5" customHeight="1">
      <c r="C254" s="15"/>
      <c r="D254" s="14"/>
      <c r="O254" s="17"/>
      <c r="S254" s="323"/>
    </row>
    <row r="255" spans="3:19" ht="15.75" customHeight="1">
      <c r="C255" s="15"/>
      <c r="D255" s="16" t="s">
        <v>39</v>
      </c>
      <c r="E255" s="328"/>
      <c r="F255" s="327"/>
      <c r="G255" s="327"/>
      <c r="H255" s="327"/>
      <c r="I255" s="327"/>
      <c r="J255" s="327"/>
      <c r="K255" s="327"/>
      <c r="L255" s="327"/>
      <c r="M255" s="327"/>
      <c r="N255" s="327"/>
      <c r="O255" s="17"/>
      <c r="S255" s="323"/>
    </row>
    <row r="256" spans="3:19" ht="4.5" customHeight="1">
      <c r="C256" s="15"/>
      <c r="D256" s="14"/>
      <c r="O256" s="17"/>
      <c r="S256" s="323"/>
    </row>
    <row r="257" spans="2:19" ht="15.75" customHeight="1">
      <c r="C257" s="15"/>
      <c r="D257" s="16" t="s">
        <v>40</v>
      </c>
      <c r="E257" s="328"/>
      <c r="F257" s="327"/>
      <c r="G257" s="327"/>
      <c r="H257" s="327"/>
      <c r="I257" s="327"/>
      <c r="J257" s="327"/>
      <c r="K257" s="327"/>
      <c r="L257" s="327"/>
      <c r="M257" s="327"/>
      <c r="N257" s="327"/>
      <c r="O257" s="17"/>
      <c r="S257" s="323"/>
    </row>
    <row r="258" spans="2:19" ht="4.5" customHeight="1">
      <c r="C258" s="15"/>
      <c r="D258" s="14"/>
      <c r="O258" s="17"/>
      <c r="S258" s="323"/>
    </row>
    <row r="259" spans="2:19" ht="15.75" customHeight="1">
      <c r="C259" s="15"/>
      <c r="D259" s="16" t="s">
        <v>41</v>
      </c>
      <c r="E259" s="328"/>
      <c r="F259" s="327"/>
      <c r="G259" s="327"/>
      <c r="H259" s="327"/>
      <c r="I259" s="327"/>
      <c r="J259" s="327"/>
      <c r="K259" s="327"/>
      <c r="L259" s="327"/>
      <c r="M259" s="327"/>
      <c r="N259" s="327"/>
      <c r="O259" s="17"/>
      <c r="S259" s="323"/>
    </row>
    <row r="260" spans="2:19" ht="4.5" customHeight="1" thickBot="1">
      <c r="C260" s="64"/>
      <c r="D260" s="18"/>
      <c r="E260" s="18"/>
      <c r="F260" s="18"/>
      <c r="G260" s="18"/>
      <c r="H260" s="18"/>
      <c r="I260" s="18"/>
      <c r="J260" s="18"/>
      <c r="K260" s="18"/>
      <c r="L260" s="18"/>
      <c r="M260" s="18"/>
      <c r="N260" s="18"/>
      <c r="O260" s="66"/>
      <c r="S260" s="323"/>
    </row>
    <row r="261" spans="2:19" ht="4.5" customHeight="1"/>
    <row r="262" spans="2:19" ht="15.75" customHeight="1" thickBot="1">
      <c r="B262" s="43" t="s">
        <v>66</v>
      </c>
      <c r="C262" s="43" t="s">
        <v>67</v>
      </c>
      <c r="D262" s="43"/>
      <c r="E262" s="9"/>
    </row>
    <row r="263" spans="2:19" ht="15.75" customHeight="1">
      <c r="C263" s="350" t="s">
        <v>266</v>
      </c>
      <c r="D263" s="351"/>
      <c r="E263" s="351"/>
      <c r="F263" s="351"/>
      <c r="G263" s="351"/>
      <c r="H263" s="351"/>
      <c r="I263" s="351"/>
      <c r="J263" s="351"/>
      <c r="K263" s="351"/>
      <c r="L263" s="351"/>
      <c r="M263" s="351"/>
      <c r="N263" s="351"/>
      <c r="O263" s="352"/>
      <c r="S263" s="323" t="s">
        <v>191</v>
      </c>
    </row>
    <row r="264" spans="2:19" ht="4.5" customHeight="1">
      <c r="C264" s="15"/>
      <c r="O264" s="17"/>
      <c r="S264" s="323"/>
    </row>
    <row r="265" spans="2:19" ht="15.75" customHeight="1">
      <c r="C265" s="15"/>
      <c r="D265" s="1" t="s">
        <v>13</v>
      </c>
      <c r="E265" s="122">
        <v>2023</v>
      </c>
      <c r="J265" s="52" t="s">
        <v>10</v>
      </c>
      <c r="K265" s="43"/>
      <c r="L265" s="52" t="s">
        <v>11</v>
      </c>
      <c r="M265" s="43"/>
      <c r="N265" s="52" t="s">
        <v>12</v>
      </c>
      <c r="O265" s="17"/>
      <c r="S265" s="323"/>
    </row>
    <row r="266" spans="2:19" ht="4.5" customHeight="1" thickBot="1">
      <c r="C266" s="15"/>
      <c r="O266" s="17"/>
      <c r="S266" s="323"/>
    </row>
    <row r="267" spans="2:19" ht="15.75" customHeight="1" thickBot="1">
      <c r="C267" s="15"/>
      <c r="D267" s="1" t="s">
        <v>68</v>
      </c>
      <c r="J267" s="72"/>
      <c r="K267" s="311"/>
      <c r="L267" s="72"/>
      <c r="M267" s="311"/>
      <c r="N267" s="71">
        <v>77</v>
      </c>
      <c r="O267" s="17"/>
      <c r="S267" s="323"/>
    </row>
    <row r="268" spans="2:19" ht="4.5" customHeight="1" thickBot="1">
      <c r="C268" s="15"/>
      <c r="J268" s="311"/>
      <c r="K268" s="311"/>
      <c r="L268" s="311"/>
      <c r="M268" s="311"/>
      <c r="N268" s="311"/>
      <c r="O268" s="17"/>
      <c r="S268" s="323"/>
    </row>
    <row r="269" spans="2:19" ht="15.75" customHeight="1" thickBot="1">
      <c r="C269" s="15"/>
      <c r="D269" s="1" t="s">
        <v>69</v>
      </c>
      <c r="J269" s="72">
        <v>0</v>
      </c>
      <c r="K269" s="311"/>
      <c r="L269" s="72">
        <v>0</v>
      </c>
      <c r="M269" s="311"/>
      <c r="N269" s="71">
        <f>+J269+L269</f>
        <v>0</v>
      </c>
      <c r="O269" s="17"/>
      <c r="S269" s="323"/>
    </row>
    <row r="270" spans="2:19" ht="4.5" customHeight="1" thickBot="1">
      <c r="C270" s="15"/>
      <c r="J270" s="311"/>
      <c r="K270" s="311"/>
      <c r="L270" s="311"/>
      <c r="M270" s="311"/>
      <c r="N270" s="311"/>
      <c r="O270" s="17"/>
      <c r="S270" s="323"/>
    </row>
    <row r="271" spans="2:19" ht="15.75" customHeight="1" thickBot="1">
      <c r="C271" s="15"/>
      <c r="D271" s="1" t="s">
        <v>70</v>
      </c>
      <c r="J271" s="72"/>
      <c r="K271" s="311"/>
      <c r="L271" s="72"/>
      <c r="M271" s="311"/>
      <c r="N271" s="71">
        <f>+J271+L271</f>
        <v>0</v>
      </c>
      <c r="O271" s="17"/>
      <c r="S271" s="323"/>
    </row>
    <row r="272" spans="2:19" ht="4.5" customHeight="1" thickBot="1">
      <c r="C272" s="15"/>
      <c r="J272" s="311"/>
      <c r="K272" s="311"/>
      <c r="L272" s="311"/>
      <c r="M272" s="311"/>
      <c r="N272" s="311"/>
      <c r="O272" s="17"/>
      <c r="S272" s="323"/>
    </row>
    <row r="273" spans="3:19" ht="15.75" customHeight="1" thickBot="1">
      <c r="C273" s="15"/>
      <c r="D273" s="1" t="s">
        <v>187</v>
      </c>
      <c r="J273" s="72"/>
      <c r="K273" s="311"/>
      <c r="L273" s="72"/>
      <c r="M273" s="311"/>
      <c r="N273" s="71">
        <f>+J273+L273</f>
        <v>0</v>
      </c>
      <c r="O273" s="17"/>
      <c r="S273" s="323"/>
    </row>
    <row r="274" spans="3:19" ht="4.5" customHeight="1" thickBot="1">
      <c r="C274" s="15"/>
      <c r="J274" s="311"/>
      <c r="K274" s="311"/>
      <c r="L274" s="311"/>
      <c r="M274" s="311"/>
      <c r="N274" s="311"/>
      <c r="O274" s="17"/>
      <c r="S274" s="323"/>
    </row>
    <row r="275" spans="3:19" ht="15.75" customHeight="1" thickBot="1">
      <c r="C275" s="15"/>
      <c r="D275" s="1" t="s">
        <v>188</v>
      </c>
      <c r="J275" s="72">
        <v>807</v>
      </c>
      <c r="K275" s="311"/>
      <c r="L275" s="72">
        <v>724</v>
      </c>
      <c r="M275" s="311"/>
      <c r="N275" s="273">
        <f>+J275+L275</f>
        <v>1531</v>
      </c>
      <c r="O275" s="17"/>
      <c r="S275" s="323"/>
    </row>
    <row r="276" spans="3:19" ht="4.5" customHeight="1" thickBot="1">
      <c r="C276" s="15"/>
      <c r="J276" s="311"/>
      <c r="K276" s="311"/>
      <c r="L276" s="311"/>
      <c r="M276" s="311"/>
      <c r="N276" s="311"/>
      <c r="O276" s="17"/>
      <c r="S276" s="323"/>
    </row>
    <row r="277" spans="3:19" ht="15.75" customHeight="1" thickBot="1">
      <c r="C277" s="15"/>
      <c r="D277" s="1" t="s">
        <v>189</v>
      </c>
      <c r="J277" s="72"/>
      <c r="K277" s="311"/>
      <c r="L277" s="72"/>
      <c r="M277" s="311"/>
      <c r="N277" s="71">
        <f>+J277+L277</f>
        <v>0</v>
      </c>
      <c r="O277" s="17"/>
      <c r="S277" s="323"/>
    </row>
    <row r="278" spans="3:19" ht="4.5" customHeight="1" thickBot="1">
      <c r="C278" s="15"/>
      <c r="J278" s="311"/>
      <c r="K278" s="311"/>
      <c r="L278" s="311"/>
      <c r="M278" s="311"/>
      <c r="N278" s="311"/>
      <c r="O278" s="17"/>
      <c r="S278" s="323"/>
    </row>
    <row r="279" spans="3:19" ht="15.75" customHeight="1" thickBot="1">
      <c r="C279" s="15"/>
      <c r="D279" s="1" t="s">
        <v>71</v>
      </c>
      <c r="J279" s="72"/>
      <c r="K279" s="311"/>
      <c r="L279" s="72"/>
      <c r="M279" s="311"/>
      <c r="N279" s="71">
        <f>+J279+L279</f>
        <v>0</v>
      </c>
      <c r="O279" s="17"/>
      <c r="S279" s="323"/>
    </row>
    <row r="280" spans="3:19" ht="3.75" customHeight="1" thickBot="1">
      <c r="C280" s="15"/>
      <c r="J280" s="311"/>
      <c r="K280" s="311"/>
      <c r="L280" s="311"/>
      <c r="M280" s="311"/>
      <c r="N280" s="311"/>
      <c r="O280" s="17"/>
      <c r="S280" s="323"/>
    </row>
    <row r="281" spans="3:19" ht="15.75" customHeight="1" thickBot="1">
      <c r="C281" s="15"/>
      <c r="D281" s="1" t="s">
        <v>190</v>
      </c>
      <c r="J281" s="72"/>
      <c r="K281" s="311"/>
      <c r="L281" s="72"/>
      <c r="M281" s="311"/>
      <c r="N281" s="71">
        <f>+J281+L281</f>
        <v>0</v>
      </c>
      <c r="O281" s="17"/>
      <c r="S281" s="323"/>
    </row>
    <row r="282" spans="3:19" ht="4.5" customHeight="1" thickBot="1">
      <c r="C282" s="15"/>
      <c r="J282" s="311"/>
      <c r="K282" s="311"/>
      <c r="L282" s="311"/>
      <c r="M282" s="311"/>
      <c r="N282" s="311"/>
      <c r="O282" s="17"/>
      <c r="S282" s="323"/>
    </row>
    <row r="283" spans="3:19" ht="15.75" customHeight="1" thickBot="1">
      <c r="C283" s="15"/>
      <c r="D283" s="1" t="s">
        <v>190</v>
      </c>
      <c r="J283" s="72"/>
      <c r="K283" s="311"/>
      <c r="L283" s="72"/>
      <c r="M283" s="311"/>
      <c r="N283" s="71">
        <f>+J283+L283</f>
        <v>0</v>
      </c>
      <c r="O283" s="17"/>
      <c r="S283" s="323"/>
    </row>
    <row r="284" spans="3:19" ht="4.5" customHeight="1" thickBot="1">
      <c r="C284" s="64"/>
      <c r="D284" s="18"/>
      <c r="E284" s="18"/>
      <c r="F284" s="18"/>
      <c r="G284" s="18"/>
      <c r="H284" s="18"/>
      <c r="I284" s="18"/>
      <c r="J284" s="18"/>
      <c r="K284" s="18"/>
      <c r="L284" s="18"/>
      <c r="M284" s="18"/>
      <c r="N284" s="18"/>
      <c r="O284" s="66"/>
      <c r="S284" s="323"/>
    </row>
    <row r="285" spans="3:19" s="73" customFormat="1" ht="15.75" customHeight="1">
      <c r="C285" s="350" t="s">
        <v>439</v>
      </c>
      <c r="D285" s="351"/>
      <c r="E285" s="351"/>
      <c r="F285" s="351"/>
      <c r="G285" s="351"/>
      <c r="H285" s="351"/>
      <c r="I285" s="351"/>
      <c r="J285" s="351"/>
      <c r="K285" s="351"/>
      <c r="L285" s="351"/>
      <c r="M285" s="351"/>
      <c r="N285" s="351"/>
      <c r="O285" s="352"/>
      <c r="S285" s="323" t="s">
        <v>191</v>
      </c>
    </row>
    <row r="286" spans="3:19" s="73" customFormat="1" ht="4.5" customHeight="1">
      <c r="C286" s="74"/>
      <c r="D286" s="75"/>
      <c r="E286" s="75"/>
      <c r="F286" s="75"/>
      <c r="G286" s="75"/>
      <c r="H286" s="75"/>
      <c r="I286" s="75"/>
      <c r="J286" s="75"/>
      <c r="K286" s="75"/>
      <c r="L286" s="75"/>
      <c r="M286" s="75"/>
      <c r="N286" s="75"/>
      <c r="O286" s="76"/>
      <c r="S286" s="323"/>
    </row>
    <row r="287" spans="3:19" s="73" customFormat="1" ht="15.75" customHeight="1">
      <c r="C287" s="74"/>
      <c r="D287" s="201" t="s">
        <v>13</v>
      </c>
      <c r="E287" s="198">
        <v>2023</v>
      </c>
      <c r="F287" s="75"/>
      <c r="G287" s="75"/>
      <c r="H287" s="75"/>
      <c r="I287" s="75"/>
      <c r="J287" s="50" t="s">
        <v>10</v>
      </c>
      <c r="K287" s="50"/>
      <c r="L287" s="50" t="s">
        <v>11</v>
      </c>
      <c r="M287" s="51"/>
      <c r="N287" s="50" t="s">
        <v>12</v>
      </c>
      <c r="O287" s="76"/>
      <c r="S287" s="323"/>
    </row>
    <row r="288" spans="3:19" s="73" customFormat="1" ht="4.5" customHeight="1" thickBot="1">
      <c r="C288" s="74"/>
      <c r="D288" s="75"/>
      <c r="E288" s="75"/>
      <c r="F288" s="75"/>
      <c r="G288" s="75"/>
      <c r="H288" s="75"/>
      <c r="I288" s="75"/>
      <c r="J288" s="75"/>
      <c r="K288" s="75"/>
      <c r="L288" s="75"/>
      <c r="M288" s="75"/>
      <c r="N288" s="75"/>
      <c r="O288" s="76"/>
      <c r="S288" s="323"/>
    </row>
    <row r="289" spans="3:19" s="291" customFormat="1" ht="15.75" customHeight="1" thickBot="1">
      <c r="C289" s="74"/>
      <c r="D289" s="75" t="s">
        <v>440</v>
      </c>
      <c r="E289" s="75"/>
      <c r="F289" s="75"/>
      <c r="G289" s="75"/>
      <c r="H289" s="75"/>
      <c r="I289" s="75"/>
      <c r="J289" s="268">
        <v>2249</v>
      </c>
      <c r="K289" s="290"/>
      <c r="L289" s="268">
        <v>1911</v>
      </c>
      <c r="M289" s="290"/>
      <c r="N289" s="273">
        <f>+J289+L289</f>
        <v>4160</v>
      </c>
      <c r="O289" s="76"/>
      <c r="S289" s="323"/>
    </row>
    <row r="290" spans="3:19" s="291" customFormat="1" ht="3.6" customHeight="1" thickBot="1">
      <c r="C290" s="74"/>
      <c r="D290" s="75"/>
      <c r="E290" s="75"/>
      <c r="F290" s="75"/>
      <c r="G290" s="75"/>
      <c r="H290" s="75"/>
      <c r="I290" s="75"/>
      <c r="J290" s="290"/>
      <c r="K290" s="290"/>
      <c r="L290" s="290"/>
      <c r="M290" s="290"/>
      <c r="N290" s="289"/>
      <c r="O290" s="76"/>
      <c r="S290" s="323"/>
    </row>
    <row r="291" spans="3:19" s="291" customFormat="1" ht="15.75" customHeight="1" thickBot="1">
      <c r="C291" s="74"/>
      <c r="D291" s="75" t="s">
        <v>441</v>
      </c>
      <c r="E291" s="75"/>
      <c r="F291" s="75"/>
      <c r="G291" s="75"/>
      <c r="H291" s="75"/>
      <c r="I291" s="75"/>
      <c r="J291" s="268">
        <v>762</v>
      </c>
      <c r="K291" s="290"/>
      <c r="L291" s="268">
        <v>706</v>
      </c>
      <c r="M291" s="290"/>
      <c r="N291" s="273">
        <f>SUM(J291+L291)</f>
        <v>1468</v>
      </c>
      <c r="O291" s="76"/>
      <c r="S291" s="323"/>
    </row>
    <row r="292" spans="3:19" s="291" customFormat="1" ht="3.6" customHeight="1" thickBot="1">
      <c r="C292" s="74"/>
      <c r="D292" s="75"/>
      <c r="E292" s="75"/>
      <c r="F292" s="75"/>
      <c r="G292" s="75"/>
      <c r="H292" s="75"/>
      <c r="I292" s="75"/>
      <c r="J292" s="290"/>
      <c r="K292" s="290"/>
      <c r="L292" s="290"/>
      <c r="M292" s="290"/>
      <c r="N292" s="289"/>
      <c r="O292" s="76"/>
      <c r="S292" s="323"/>
    </row>
    <row r="293" spans="3:19" s="291" customFormat="1" ht="15.75" customHeight="1" thickBot="1">
      <c r="C293" s="74"/>
      <c r="D293" s="75" t="s">
        <v>442</v>
      </c>
      <c r="E293" s="75"/>
      <c r="F293" s="75"/>
      <c r="G293" s="75"/>
      <c r="H293" s="75"/>
      <c r="I293" s="75"/>
      <c r="J293" s="268">
        <v>3893</v>
      </c>
      <c r="K293" s="290"/>
      <c r="L293" s="268">
        <v>3246</v>
      </c>
      <c r="M293" s="290"/>
      <c r="N293" s="273">
        <f>SUM(J293+L293)</f>
        <v>7139</v>
      </c>
      <c r="O293" s="76"/>
      <c r="S293" s="323"/>
    </row>
    <row r="294" spans="3:19" s="291" customFormat="1" ht="4.1500000000000004" customHeight="1" thickBot="1">
      <c r="C294" s="74"/>
      <c r="D294" s="75"/>
      <c r="E294" s="75"/>
      <c r="F294" s="75"/>
      <c r="G294" s="75"/>
      <c r="H294" s="75"/>
      <c r="I294" s="75"/>
      <c r="J294" s="290"/>
      <c r="K294" s="290"/>
      <c r="L294" s="290"/>
      <c r="M294" s="290"/>
      <c r="N294" s="289"/>
      <c r="O294" s="76"/>
      <c r="S294" s="323"/>
    </row>
    <row r="295" spans="3:19" s="291" customFormat="1" ht="15.75" customHeight="1" thickBot="1">
      <c r="C295" s="74"/>
      <c r="D295" s="75" t="s">
        <v>443</v>
      </c>
      <c r="E295" s="75"/>
      <c r="F295" s="75"/>
      <c r="G295" s="75"/>
      <c r="H295" s="75"/>
      <c r="I295" s="75"/>
      <c r="J295" s="268">
        <v>2071</v>
      </c>
      <c r="K295" s="290"/>
      <c r="L295" s="268">
        <v>1699</v>
      </c>
      <c r="M295" s="290"/>
      <c r="N295" s="273">
        <f>SUM(J295+L295)</f>
        <v>3770</v>
      </c>
      <c r="O295" s="76"/>
      <c r="S295" s="323"/>
    </row>
    <row r="296" spans="3:19" s="291" customFormat="1" ht="3.6" customHeight="1" thickBot="1">
      <c r="C296" s="74"/>
      <c r="D296" s="75"/>
      <c r="E296" s="75"/>
      <c r="F296" s="75"/>
      <c r="G296" s="75"/>
      <c r="H296" s="75"/>
      <c r="I296" s="75"/>
      <c r="J296" s="290"/>
      <c r="K296" s="290"/>
      <c r="L296" s="290"/>
      <c r="M296" s="290"/>
      <c r="N296" s="289"/>
      <c r="O296" s="76"/>
      <c r="S296" s="323"/>
    </row>
    <row r="297" spans="3:19" s="291" customFormat="1" ht="15.75" customHeight="1" thickBot="1">
      <c r="C297" s="74"/>
      <c r="D297" s="75" t="s">
        <v>444</v>
      </c>
      <c r="E297" s="75"/>
      <c r="F297" s="75"/>
      <c r="G297" s="75"/>
      <c r="H297" s="75"/>
      <c r="I297" s="75"/>
      <c r="J297" s="268">
        <v>1085</v>
      </c>
      <c r="K297" s="290"/>
      <c r="L297" s="268">
        <v>892</v>
      </c>
      <c r="M297" s="290"/>
      <c r="N297" s="273">
        <f>SUM(J297+L297)</f>
        <v>1977</v>
      </c>
      <c r="O297" s="76"/>
      <c r="S297" s="323"/>
    </row>
    <row r="298" spans="3:19" s="291" customFormat="1" ht="4.1500000000000004" customHeight="1" thickBot="1">
      <c r="C298" s="74"/>
      <c r="D298" s="75"/>
      <c r="E298" s="75"/>
      <c r="F298" s="75"/>
      <c r="G298" s="75"/>
      <c r="H298" s="75"/>
      <c r="I298" s="75"/>
      <c r="J298" s="290"/>
      <c r="K298" s="290"/>
      <c r="L298" s="290"/>
      <c r="M298" s="290"/>
      <c r="N298" s="289"/>
      <c r="O298" s="76"/>
      <c r="S298" s="323"/>
    </row>
    <row r="299" spans="3:19" s="291" customFormat="1" ht="15.75" customHeight="1" thickBot="1">
      <c r="C299" s="74"/>
      <c r="D299" s="75" t="s">
        <v>445</v>
      </c>
      <c r="E299" s="75"/>
      <c r="F299" s="75"/>
      <c r="G299" s="75"/>
      <c r="H299" s="75"/>
      <c r="I299" s="75"/>
      <c r="J299" s="268">
        <v>430</v>
      </c>
      <c r="K299" s="290"/>
      <c r="L299" s="268">
        <v>355</v>
      </c>
      <c r="M299" s="290"/>
      <c r="N299" s="273">
        <f>SUM(J299+L299)</f>
        <v>785</v>
      </c>
      <c r="O299" s="76"/>
      <c r="S299" s="323"/>
    </row>
    <row r="300" spans="3:19" s="73" customFormat="1" ht="4.5" customHeight="1" thickBot="1">
      <c r="C300" s="77"/>
      <c r="D300" s="78"/>
      <c r="E300" s="78"/>
      <c r="F300" s="78"/>
      <c r="G300" s="78"/>
      <c r="H300" s="78"/>
      <c r="I300" s="78"/>
      <c r="J300" s="78"/>
      <c r="K300" s="78"/>
      <c r="L300" s="78"/>
      <c r="M300" s="78"/>
      <c r="N300" s="78"/>
      <c r="O300" s="79"/>
      <c r="S300" s="323"/>
    </row>
    <row r="301" spans="3:19" s="73" customFormat="1" ht="15.75" customHeight="1">
      <c r="C301" s="350" t="s">
        <v>246</v>
      </c>
      <c r="D301" s="351"/>
      <c r="E301" s="351"/>
      <c r="F301" s="351"/>
      <c r="G301" s="351"/>
      <c r="H301" s="351"/>
      <c r="I301" s="351"/>
      <c r="J301" s="351"/>
      <c r="K301" s="351"/>
      <c r="L301" s="351"/>
      <c r="M301" s="351"/>
      <c r="N301" s="351"/>
      <c r="O301" s="352"/>
      <c r="S301" s="323" t="s">
        <v>191</v>
      </c>
    </row>
    <row r="302" spans="3:19" s="73" customFormat="1" ht="15" customHeight="1" thickBot="1">
      <c r="C302" s="74"/>
      <c r="D302" s="75"/>
      <c r="E302" s="75"/>
      <c r="F302" s="75"/>
      <c r="G302" s="75"/>
      <c r="H302" s="75"/>
      <c r="I302" s="75"/>
      <c r="J302" s="75"/>
      <c r="K302" s="43"/>
      <c r="L302" s="173"/>
      <c r="M302" s="43"/>
      <c r="N302" s="52" t="s">
        <v>12</v>
      </c>
      <c r="O302" s="76"/>
      <c r="S302" s="323"/>
    </row>
    <row r="303" spans="3:19" s="73" customFormat="1" ht="15.75" customHeight="1" thickBot="1">
      <c r="C303" s="74"/>
      <c r="D303" s="1" t="s">
        <v>166</v>
      </c>
      <c r="E303" s="75"/>
      <c r="F303" s="75"/>
      <c r="G303" s="75"/>
      <c r="H303" s="75"/>
      <c r="I303" s="75"/>
      <c r="J303" s="75"/>
      <c r="K303" s="1"/>
      <c r="L303" s="173"/>
      <c r="M303" s="1"/>
      <c r="N303" s="71">
        <v>128</v>
      </c>
      <c r="O303" s="76"/>
      <c r="S303" s="323"/>
    </row>
    <row r="304" spans="3:19" s="73" customFormat="1" ht="4.5" customHeight="1" thickBot="1">
      <c r="C304" s="74"/>
      <c r="D304" s="1"/>
      <c r="E304" s="75"/>
      <c r="F304" s="75"/>
      <c r="G304" s="75"/>
      <c r="H304" s="75"/>
      <c r="I304" s="75"/>
      <c r="J304" s="75"/>
      <c r="K304" s="1"/>
      <c r="L304" s="173"/>
      <c r="M304" s="1"/>
      <c r="N304" s="1"/>
      <c r="O304" s="76"/>
      <c r="S304" s="323"/>
    </row>
    <row r="305" spans="3:19" s="73" customFormat="1" ht="15.75" customHeight="1" thickBot="1">
      <c r="C305" s="74"/>
      <c r="D305" s="1" t="s">
        <v>167</v>
      </c>
      <c r="E305" s="75"/>
      <c r="F305" s="75"/>
      <c r="G305" s="75"/>
      <c r="H305" s="75"/>
      <c r="I305" s="75"/>
      <c r="J305" s="75"/>
      <c r="K305" s="1"/>
      <c r="L305" s="173"/>
      <c r="M305" s="1"/>
      <c r="N305" s="71">
        <v>488</v>
      </c>
      <c r="O305" s="76"/>
      <c r="S305" s="323"/>
    </row>
    <row r="306" spans="3:19" s="73" customFormat="1" ht="4.5" customHeight="1" thickBot="1">
      <c r="C306" s="74"/>
      <c r="D306" s="1"/>
      <c r="E306" s="75"/>
      <c r="F306" s="75"/>
      <c r="G306" s="75"/>
      <c r="H306" s="75"/>
      <c r="I306" s="75"/>
      <c r="J306" s="75"/>
      <c r="K306" s="1"/>
      <c r="L306" s="173"/>
      <c r="M306" s="1"/>
      <c r="N306" s="1"/>
      <c r="O306" s="76"/>
      <c r="S306" s="323"/>
    </row>
    <row r="307" spans="3:19" s="73" customFormat="1" ht="15.75" customHeight="1" thickBot="1">
      <c r="C307" s="74"/>
      <c r="D307" s="1" t="s">
        <v>357</v>
      </c>
      <c r="E307" s="75"/>
      <c r="F307" s="75"/>
      <c r="G307" s="75"/>
      <c r="H307" s="75"/>
      <c r="I307" s="75"/>
      <c r="J307" s="75"/>
      <c r="K307" s="1"/>
      <c r="L307" s="173"/>
      <c r="M307" s="1"/>
      <c r="N307" s="71">
        <v>514</v>
      </c>
      <c r="O307" s="76"/>
      <c r="S307" s="323"/>
    </row>
    <row r="308" spans="3:19" s="73" customFormat="1" ht="4.5" customHeight="1" thickBot="1">
      <c r="C308" s="77"/>
      <c r="D308" s="78"/>
      <c r="E308" s="78"/>
      <c r="F308" s="78"/>
      <c r="G308" s="78"/>
      <c r="H308" s="78"/>
      <c r="I308" s="78"/>
      <c r="J308" s="78"/>
      <c r="K308" s="78"/>
      <c r="L308" s="78"/>
      <c r="M308" s="78"/>
      <c r="N308" s="78"/>
      <c r="O308" s="79"/>
      <c r="S308" s="323"/>
    </row>
    <row r="309" spans="3:19" ht="15.75" customHeight="1">
      <c r="C309" s="350" t="s">
        <v>247</v>
      </c>
      <c r="D309" s="351"/>
      <c r="E309" s="351"/>
      <c r="F309" s="351"/>
      <c r="G309" s="351"/>
      <c r="H309" s="351"/>
      <c r="I309" s="351"/>
      <c r="J309" s="351"/>
      <c r="K309" s="351"/>
      <c r="L309" s="351"/>
      <c r="M309" s="351"/>
      <c r="N309" s="351"/>
      <c r="O309" s="352"/>
      <c r="S309" s="323" t="s">
        <v>191</v>
      </c>
    </row>
    <row r="310" spans="3:19" ht="4.5" customHeight="1">
      <c r="C310" s="69"/>
      <c r="D310" s="48"/>
      <c r="E310" s="48"/>
      <c r="F310" s="48"/>
      <c r="G310" s="48"/>
      <c r="H310" s="48"/>
      <c r="O310" s="17"/>
      <c r="S310" s="323"/>
    </row>
    <row r="311" spans="3:19" ht="15" customHeight="1" thickBot="1">
      <c r="C311" s="15"/>
      <c r="J311" s="52" t="s">
        <v>10</v>
      </c>
      <c r="L311" s="52" t="s">
        <v>11</v>
      </c>
      <c r="N311" s="290"/>
      <c r="O311" s="17"/>
      <c r="S311" s="323"/>
    </row>
    <row r="312" spans="3:19" ht="15" customHeight="1" thickBot="1">
      <c r="C312" s="15"/>
      <c r="D312" s="201" t="s">
        <v>166</v>
      </c>
      <c r="J312" s="72">
        <v>67</v>
      </c>
      <c r="K312" s="311"/>
      <c r="L312" s="72">
        <v>71</v>
      </c>
      <c r="N312" s="290"/>
      <c r="O312" s="17"/>
      <c r="S312" s="323"/>
    </row>
    <row r="313" spans="3:19" ht="4.5" customHeight="1" thickBot="1">
      <c r="C313" s="15"/>
      <c r="D313" s="201"/>
      <c r="J313" s="311"/>
      <c r="K313" s="311"/>
      <c r="L313" s="311"/>
      <c r="N313" s="290"/>
      <c r="O313" s="17"/>
      <c r="S313" s="323"/>
    </row>
    <row r="314" spans="3:19" ht="15" customHeight="1" thickBot="1">
      <c r="C314" s="15"/>
      <c r="D314" s="201" t="s">
        <v>167</v>
      </c>
      <c r="J314" s="72">
        <v>70</v>
      </c>
      <c r="K314" s="311"/>
      <c r="L314" s="72">
        <v>74</v>
      </c>
      <c r="N314" s="290"/>
      <c r="O314" s="17"/>
      <c r="S314" s="323"/>
    </row>
    <row r="315" spans="3:19" ht="4.5" customHeight="1" thickBot="1">
      <c r="C315" s="15"/>
      <c r="D315" s="201"/>
      <c r="J315" s="311"/>
      <c r="K315" s="311"/>
      <c r="L315" s="311"/>
      <c r="N315" s="290"/>
      <c r="O315" s="17"/>
      <c r="S315" s="323"/>
    </row>
    <row r="316" spans="3:19" ht="15" customHeight="1" thickBot="1">
      <c r="C316" s="15"/>
      <c r="D316" s="201" t="s">
        <v>357</v>
      </c>
      <c r="J316" s="72">
        <v>70</v>
      </c>
      <c r="K316" s="311"/>
      <c r="L316" s="72">
        <v>74</v>
      </c>
      <c r="N316" s="290"/>
      <c r="O316" s="17"/>
      <c r="S316" s="323"/>
    </row>
    <row r="317" spans="3:19" ht="4.5" customHeight="1" thickBot="1">
      <c r="C317" s="64"/>
      <c r="D317" s="18"/>
      <c r="E317" s="18"/>
      <c r="F317" s="18"/>
      <c r="G317" s="18"/>
      <c r="H317" s="18"/>
      <c r="I317" s="18"/>
      <c r="J317" s="18"/>
      <c r="K317" s="18"/>
      <c r="L317" s="18"/>
      <c r="M317" s="18"/>
      <c r="N317" s="18"/>
      <c r="O317" s="66"/>
      <c r="S317" s="323"/>
    </row>
    <row r="318" spans="3:19" ht="15.75" customHeight="1">
      <c r="C318" s="350" t="s">
        <v>248</v>
      </c>
      <c r="D318" s="351"/>
      <c r="E318" s="351"/>
      <c r="F318" s="351"/>
      <c r="G318" s="351"/>
      <c r="H318" s="351"/>
      <c r="I318" s="351"/>
      <c r="J318" s="351"/>
      <c r="K318" s="351"/>
      <c r="L318" s="351"/>
      <c r="M318" s="351"/>
      <c r="N318" s="351"/>
      <c r="O318" s="352"/>
      <c r="S318" s="323" t="s">
        <v>191</v>
      </c>
    </row>
    <row r="319" spans="3:19" ht="4.5" customHeight="1">
      <c r="C319" s="15"/>
      <c r="O319" s="17"/>
      <c r="S319" s="323"/>
    </row>
    <row r="320" spans="3:19" ht="15.75" customHeight="1" thickBot="1">
      <c r="C320" s="15"/>
      <c r="J320" s="52" t="s">
        <v>10</v>
      </c>
      <c r="L320" s="52" t="s">
        <v>11</v>
      </c>
      <c r="N320" s="52" t="s">
        <v>12</v>
      </c>
      <c r="O320" s="17"/>
      <c r="S320" s="323"/>
    </row>
    <row r="321" spans="3:19" ht="15" customHeight="1" thickBot="1">
      <c r="C321" s="15"/>
      <c r="D321" s="201" t="s">
        <v>166</v>
      </c>
      <c r="J321" s="72">
        <v>0.53</v>
      </c>
      <c r="K321" s="311"/>
      <c r="L321" s="72">
        <v>31.42</v>
      </c>
      <c r="N321" s="71">
        <f>+J321+L321</f>
        <v>31.950000000000003</v>
      </c>
      <c r="O321" s="17"/>
      <c r="S321" s="323"/>
    </row>
    <row r="322" spans="3:19" ht="4.5" customHeight="1" thickBot="1">
      <c r="C322" s="15"/>
      <c r="D322" s="201"/>
      <c r="J322" s="311"/>
      <c r="K322" s="311"/>
      <c r="L322" s="311"/>
      <c r="O322" s="17"/>
      <c r="S322" s="323"/>
    </row>
    <row r="323" spans="3:19" ht="15.75" customHeight="1" thickBot="1">
      <c r="C323" s="15"/>
      <c r="D323" s="201" t="s">
        <v>167</v>
      </c>
      <c r="J323" s="72">
        <v>0.95</v>
      </c>
      <c r="K323" s="311"/>
      <c r="L323" s="72">
        <v>26.84</v>
      </c>
      <c r="N323" s="71">
        <f>+J323+L323</f>
        <v>27.79</v>
      </c>
      <c r="O323" s="17"/>
      <c r="S323" s="323"/>
    </row>
    <row r="324" spans="3:19" ht="4.5" customHeight="1" thickBot="1">
      <c r="C324" s="15"/>
      <c r="D324" s="201"/>
      <c r="J324" s="311"/>
      <c r="K324" s="311"/>
      <c r="L324" s="311"/>
      <c r="O324" s="17"/>
      <c r="S324" s="323"/>
    </row>
    <row r="325" spans="3:19" ht="15.75" customHeight="1" thickBot="1">
      <c r="C325" s="15"/>
      <c r="D325" s="201" t="s">
        <v>357</v>
      </c>
      <c r="J325" s="72">
        <v>0.56000000000000005</v>
      </c>
      <c r="K325" s="311"/>
      <c r="L325" s="72">
        <v>15.69</v>
      </c>
      <c r="N325" s="71">
        <f>+J325+L325</f>
        <v>16.25</v>
      </c>
      <c r="O325" s="17"/>
      <c r="S325" s="323"/>
    </row>
    <row r="326" spans="3:19" ht="4.5" customHeight="1" thickBot="1">
      <c r="C326" s="64"/>
      <c r="D326" s="18"/>
      <c r="E326" s="18"/>
      <c r="F326" s="18"/>
      <c r="G326" s="18"/>
      <c r="H326" s="18"/>
      <c r="I326" s="18"/>
      <c r="J326" s="18"/>
      <c r="K326" s="18"/>
      <c r="L326" s="18"/>
      <c r="M326" s="18"/>
      <c r="N326" s="18"/>
      <c r="O326" s="66"/>
      <c r="S326" s="323"/>
    </row>
    <row r="327" spans="3:19" ht="15.75" customHeight="1">
      <c r="C327" s="350" t="s">
        <v>249</v>
      </c>
      <c r="D327" s="351"/>
      <c r="E327" s="351"/>
      <c r="F327" s="351"/>
      <c r="G327" s="351"/>
      <c r="H327" s="351"/>
      <c r="I327" s="351"/>
      <c r="J327" s="351"/>
      <c r="K327" s="351"/>
      <c r="L327" s="351"/>
      <c r="M327" s="351"/>
      <c r="N327" s="351"/>
      <c r="O327" s="352"/>
      <c r="S327" s="323" t="s">
        <v>191</v>
      </c>
    </row>
    <row r="328" spans="3:19" ht="4.5" customHeight="1">
      <c r="C328" s="15"/>
      <c r="O328" s="17"/>
      <c r="S328" s="323"/>
    </row>
    <row r="329" spans="3:19" ht="15.75" customHeight="1">
      <c r="C329" s="15"/>
      <c r="J329" s="52" t="s">
        <v>10</v>
      </c>
      <c r="L329" s="52" t="s">
        <v>11</v>
      </c>
      <c r="N329" s="52" t="s">
        <v>12</v>
      </c>
      <c r="O329" s="17"/>
      <c r="S329" s="323"/>
    </row>
    <row r="330" spans="3:19" ht="4.5" customHeight="1" thickBot="1">
      <c r="C330" s="15"/>
      <c r="O330" s="17"/>
      <c r="S330" s="323"/>
    </row>
    <row r="331" spans="3:19" ht="15.75" customHeight="1" thickBot="1">
      <c r="C331" s="15"/>
      <c r="D331" s="201" t="s">
        <v>167</v>
      </c>
      <c r="J331" s="72">
        <v>55</v>
      </c>
      <c r="K331" s="311"/>
      <c r="L331" s="72">
        <v>48</v>
      </c>
      <c r="N331" s="71">
        <f>+J331+L331</f>
        <v>103</v>
      </c>
      <c r="O331" s="17"/>
      <c r="S331" s="323"/>
    </row>
    <row r="332" spans="3:19" ht="4.5" customHeight="1" thickBot="1">
      <c r="C332" s="15"/>
      <c r="D332" s="201"/>
      <c r="J332" s="311"/>
      <c r="K332" s="311"/>
      <c r="L332" s="311"/>
      <c r="O332" s="17"/>
      <c r="S332" s="323"/>
    </row>
    <row r="333" spans="3:19" ht="15.75" customHeight="1" thickBot="1">
      <c r="C333" s="15"/>
      <c r="D333" s="201" t="s">
        <v>357</v>
      </c>
      <c r="J333" s="72">
        <v>36</v>
      </c>
      <c r="K333" s="311"/>
      <c r="L333" s="72">
        <v>35</v>
      </c>
      <c r="N333" s="71">
        <f>+J333+L333</f>
        <v>71</v>
      </c>
      <c r="O333" s="17"/>
      <c r="S333" s="323"/>
    </row>
    <row r="334" spans="3:19" ht="3.75" customHeight="1" thickBot="1">
      <c r="C334" s="15"/>
      <c r="O334" s="17"/>
      <c r="S334" s="323"/>
    </row>
    <row r="335" spans="3:19" ht="15.75" customHeight="1">
      <c r="C335" s="367" t="s">
        <v>72</v>
      </c>
      <c r="D335" s="368"/>
      <c r="E335" s="368"/>
      <c r="F335" s="368"/>
      <c r="G335" s="368"/>
      <c r="H335" s="368"/>
      <c r="I335" s="368"/>
      <c r="J335" s="368"/>
      <c r="K335" s="368"/>
      <c r="L335" s="368"/>
      <c r="M335" s="368"/>
      <c r="N335" s="368"/>
      <c r="O335" s="369"/>
      <c r="S335" s="323" t="s">
        <v>191</v>
      </c>
    </row>
    <row r="336" spans="3:19">
      <c r="C336" s="359" t="s">
        <v>250</v>
      </c>
      <c r="D336" s="360"/>
      <c r="E336" s="360"/>
      <c r="F336" s="360"/>
      <c r="G336" s="360"/>
      <c r="J336" s="52" t="s">
        <v>10</v>
      </c>
      <c r="L336" s="52" t="s">
        <v>11</v>
      </c>
      <c r="N336" s="52" t="s">
        <v>12</v>
      </c>
      <c r="O336" s="49"/>
      <c r="S336" s="323"/>
    </row>
    <row r="337" spans="3:19" ht="15.75" customHeight="1">
      <c r="C337" s="42"/>
      <c r="D337" s="1" t="s">
        <v>168</v>
      </c>
      <c r="J337" s="14"/>
      <c r="K337" s="14"/>
      <c r="L337" s="14"/>
      <c r="O337" s="49"/>
      <c r="S337" s="323"/>
    </row>
    <row r="338" spans="3:19" ht="4.5" customHeight="1">
      <c r="C338" s="42"/>
      <c r="J338" s="14"/>
      <c r="K338" s="14"/>
      <c r="L338" s="14"/>
      <c r="O338" s="49"/>
      <c r="S338" s="323"/>
    </row>
    <row r="339" spans="3:19" s="290" customFormat="1" ht="6.75" customHeight="1" thickBot="1">
      <c r="C339" s="42"/>
      <c r="J339" s="289"/>
      <c r="K339" s="289"/>
      <c r="L339" s="289"/>
      <c r="O339" s="49"/>
      <c r="S339" s="323"/>
    </row>
    <row r="340" spans="3:19" s="290" customFormat="1" ht="28.15" customHeight="1" thickBot="1">
      <c r="C340" s="42"/>
      <c r="D340" s="16" t="s">
        <v>37</v>
      </c>
      <c r="E340" s="358" t="s">
        <v>446</v>
      </c>
      <c r="F340" s="358"/>
      <c r="G340" s="358"/>
      <c r="H340" s="358"/>
      <c r="I340" s="48"/>
      <c r="J340" s="80">
        <v>3</v>
      </c>
      <c r="K340" s="289"/>
      <c r="L340" s="80">
        <v>5</v>
      </c>
      <c r="N340" s="81">
        <f>+J340+L340</f>
        <v>8</v>
      </c>
      <c r="O340" s="49"/>
      <c r="S340" s="323"/>
    </row>
    <row r="341" spans="3:19" s="290" customFormat="1" ht="4.5" customHeight="1" thickBot="1">
      <c r="C341" s="42"/>
      <c r="D341" s="289"/>
      <c r="J341" s="289"/>
      <c r="K341" s="289"/>
      <c r="L341" s="289"/>
      <c r="O341" s="49"/>
      <c r="S341" s="323"/>
    </row>
    <row r="342" spans="3:19" s="290" customFormat="1" ht="29.45" customHeight="1" thickBot="1">
      <c r="C342" s="42"/>
      <c r="D342" s="16" t="s">
        <v>38</v>
      </c>
      <c r="E342" s="358" t="s">
        <v>447</v>
      </c>
      <c r="F342" s="358"/>
      <c r="G342" s="358"/>
      <c r="H342" s="358"/>
      <c r="I342" s="48"/>
      <c r="J342" s="80">
        <v>4</v>
      </c>
      <c r="K342" s="289"/>
      <c r="L342" s="80">
        <v>3</v>
      </c>
      <c r="N342" s="81">
        <f>+J342+L342</f>
        <v>7</v>
      </c>
      <c r="O342" s="49"/>
      <c r="S342" s="323"/>
    </row>
    <row r="343" spans="3:19" s="290" customFormat="1" ht="4.5" customHeight="1" thickBot="1">
      <c r="C343" s="42"/>
      <c r="D343" s="289"/>
      <c r="J343" s="289"/>
      <c r="K343" s="289"/>
      <c r="L343" s="289"/>
      <c r="O343" s="49"/>
      <c r="S343" s="323"/>
    </row>
    <row r="344" spans="3:19" s="290" customFormat="1" ht="15.75" customHeight="1" thickBot="1">
      <c r="C344" s="42"/>
      <c r="D344" s="16" t="s">
        <v>39</v>
      </c>
      <c r="E344" s="358" t="s">
        <v>448</v>
      </c>
      <c r="F344" s="358"/>
      <c r="G344" s="358"/>
      <c r="H344" s="358"/>
      <c r="I344" s="48"/>
      <c r="J344" s="80">
        <v>3</v>
      </c>
      <c r="K344" s="289"/>
      <c r="L344" s="80">
        <v>3</v>
      </c>
      <c r="N344" s="81">
        <f>+J344+L344</f>
        <v>6</v>
      </c>
      <c r="O344" s="49"/>
      <c r="S344" s="323"/>
    </row>
    <row r="345" spans="3:19" ht="4.5" customHeight="1">
      <c r="C345" s="42"/>
      <c r="D345" s="14"/>
      <c r="O345" s="49"/>
      <c r="S345" s="323"/>
    </row>
    <row r="346" spans="3:19" ht="4.5" customHeight="1">
      <c r="C346" s="42"/>
      <c r="D346" s="14"/>
      <c r="O346" s="49"/>
      <c r="S346" s="323"/>
    </row>
    <row r="347" spans="3:19" ht="15.75" customHeight="1">
      <c r="C347" s="42"/>
      <c r="D347" s="1" t="s">
        <v>327</v>
      </c>
      <c r="J347" s="14"/>
      <c r="L347" s="14"/>
      <c r="N347" s="14"/>
      <c r="O347" s="49"/>
      <c r="S347" s="323"/>
    </row>
    <row r="348" spans="3:19" ht="4.5" customHeight="1" thickBot="1">
      <c r="C348" s="42"/>
      <c r="O348" s="49"/>
      <c r="S348" s="323"/>
    </row>
    <row r="349" spans="3:19" s="290" customFormat="1" ht="15.75" customHeight="1" thickBot="1">
      <c r="C349" s="42"/>
      <c r="D349" s="16" t="s">
        <v>37</v>
      </c>
      <c r="E349" s="358" t="s">
        <v>449</v>
      </c>
      <c r="F349" s="358"/>
      <c r="G349" s="358"/>
      <c r="H349" s="358"/>
      <c r="I349" s="48"/>
      <c r="J349" s="80">
        <v>9</v>
      </c>
      <c r="K349" s="289"/>
      <c r="L349" s="80">
        <v>4</v>
      </c>
      <c r="N349" s="81">
        <f>+J349+L349</f>
        <v>13</v>
      </c>
      <c r="O349" s="49"/>
      <c r="S349" s="323"/>
    </row>
    <row r="350" spans="3:19" s="290" customFormat="1" ht="4.5" customHeight="1" thickBot="1">
      <c r="C350" s="42"/>
      <c r="D350" s="289"/>
      <c r="J350" s="289"/>
      <c r="K350" s="289"/>
      <c r="L350" s="289"/>
      <c r="O350" s="49"/>
      <c r="S350" s="323"/>
    </row>
    <row r="351" spans="3:19" s="290" customFormat="1" ht="15.75" customHeight="1" thickBot="1">
      <c r="C351" s="42"/>
      <c r="D351" s="16" t="s">
        <v>38</v>
      </c>
      <c r="E351" s="358" t="s">
        <v>450</v>
      </c>
      <c r="F351" s="358"/>
      <c r="G351" s="358"/>
      <c r="H351" s="358"/>
      <c r="I351" s="48"/>
      <c r="J351" s="80">
        <v>2</v>
      </c>
      <c r="K351" s="289"/>
      <c r="L351" s="80">
        <v>1</v>
      </c>
      <c r="N351" s="81">
        <f>+J351+L351</f>
        <v>3</v>
      </c>
      <c r="O351" s="49"/>
      <c r="S351" s="323"/>
    </row>
    <row r="352" spans="3:19" s="290" customFormat="1" ht="4.5" customHeight="1" thickBot="1">
      <c r="C352" s="42"/>
      <c r="D352" s="289"/>
      <c r="J352" s="289"/>
      <c r="K352" s="289"/>
      <c r="L352" s="289"/>
      <c r="O352" s="49"/>
      <c r="S352" s="323"/>
    </row>
    <row r="353" spans="3:19" s="290" customFormat="1" ht="20.25" customHeight="1" thickBot="1">
      <c r="C353" s="42"/>
      <c r="D353" s="16" t="s">
        <v>39</v>
      </c>
      <c r="E353" s="358" t="s">
        <v>448</v>
      </c>
      <c r="F353" s="358"/>
      <c r="G353" s="358"/>
      <c r="H353" s="358"/>
      <c r="I353" s="48"/>
      <c r="J353" s="80">
        <v>2</v>
      </c>
      <c r="K353" s="289"/>
      <c r="L353" s="80">
        <v>1</v>
      </c>
      <c r="N353" s="81">
        <f>+J353+L353</f>
        <v>3</v>
      </c>
      <c r="O353" s="49"/>
      <c r="S353" s="323"/>
    </row>
    <row r="354" spans="3:19" ht="4.5" customHeight="1">
      <c r="C354" s="42"/>
      <c r="O354" s="49"/>
      <c r="S354" s="323"/>
    </row>
    <row r="355" spans="3:19" ht="4.5" customHeight="1">
      <c r="C355" s="42"/>
      <c r="O355" s="49"/>
      <c r="S355" s="323"/>
    </row>
    <row r="356" spans="3:19" ht="15.75" customHeight="1">
      <c r="C356" s="372" t="s">
        <v>251</v>
      </c>
      <c r="D356" s="354"/>
      <c r="E356" s="354"/>
      <c r="F356" s="354"/>
      <c r="G356" s="354"/>
      <c r="H356" s="354"/>
      <c r="I356" s="354"/>
      <c r="J356" s="354"/>
      <c r="K356" s="354"/>
      <c r="L356" s="354"/>
      <c r="M356" s="354"/>
      <c r="N356" s="354"/>
      <c r="O356" s="373"/>
      <c r="S356" s="323"/>
    </row>
    <row r="357" spans="3:19" ht="15.75" customHeight="1" thickBot="1">
      <c r="C357" s="135"/>
      <c r="D357" s="1" t="s">
        <v>168</v>
      </c>
      <c r="I357" s="134"/>
      <c r="J357" s="134"/>
      <c r="K357" s="134"/>
      <c r="L357" s="134"/>
      <c r="M357" s="134"/>
      <c r="N357" s="134"/>
      <c r="O357" s="136"/>
      <c r="S357" s="323"/>
    </row>
    <row r="358" spans="3:19" s="290" customFormat="1" ht="16.149999999999999" customHeight="1" thickBot="1">
      <c r="C358" s="42"/>
      <c r="D358" s="16" t="s">
        <v>37</v>
      </c>
      <c r="E358" s="358" t="s">
        <v>450</v>
      </c>
      <c r="F358" s="358"/>
      <c r="G358" s="358"/>
      <c r="H358" s="358"/>
      <c r="I358" s="48"/>
      <c r="J358" s="80">
        <v>8</v>
      </c>
      <c r="K358" s="289"/>
      <c r="L358" s="80">
        <v>5</v>
      </c>
      <c r="N358" s="81">
        <f>+J358+L358</f>
        <v>13</v>
      </c>
      <c r="O358" s="49"/>
      <c r="S358" s="323"/>
    </row>
    <row r="359" spans="3:19" s="290" customFormat="1" ht="4.5" customHeight="1" thickBot="1">
      <c r="C359" s="42"/>
      <c r="D359" s="289"/>
      <c r="J359" s="289"/>
      <c r="K359" s="289"/>
      <c r="L359" s="289"/>
      <c r="O359" s="49"/>
      <c r="S359" s="323"/>
    </row>
    <row r="360" spans="3:19" s="290" customFormat="1" ht="15.75" customHeight="1" thickBot="1">
      <c r="C360" s="42"/>
      <c r="D360" s="16" t="s">
        <v>38</v>
      </c>
      <c r="E360" s="358" t="s">
        <v>449</v>
      </c>
      <c r="F360" s="358"/>
      <c r="G360" s="358"/>
      <c r="H360" s="358"/>
      <c r="I360" s="48"/>
      <c r="J360" s="80">
        <v>6</v>
      </c>
      <c r="K360" s="289"/>
      <c r="L360" s="80">
        <v>5</v>
      </c>
      <c r="N360" s="81">
        <f>+J360+L360</f>
        <v>11</v>
      </c>
      <c r="O360" s="49"/>
      <c r="S360" s="323"/>
    </row>
    <row r="361" spans="3:19" s="290" customFormat="1" ht="4.5" customHeight="1" thickBot="1">
      <c r="C361" s="42"/>
      <c r="D361" s="289"/>
      <c r="J361" s="289"/>
      <c r="K361" s="289"/>
      <c r="L361" s="289"/>
      <c r="O361" s="49"/>
      <c r="S361" s="323"/>
    </row>
    <row r="362" spans="3:19" s="290" customFormat="1" ht="15.75" customHeight="1" thickBot="1">
      <c r="C362" s="42"/>
      <c r="D362" s="16" t="s">
        <v>39</v>
      </c>
      <c r="E362" s="358" t="s">
        <v>451</v>
      </c>
      <c r="F362" s="358"/>
      <c r="G362" s="358"/>
      <c r="H362" s="358"/>
      <c r="I362" s="48"/>
      <c r="J362" s="80">
        <v>5</v>
      </c>
      <c r="K362" s="289"/>
      <c r="L362" s="80">
        <v>4</v>
      </c>
      <c r="N362" s="81">
        <f>+J362+L362</f>
        <v>9</v>
      </c>
      <c r="O362" s="49"/>
      <c r="S362" s="323"/>
    </row>
    <row r="363" spans="3:19" ht="4.5" customHeight="1">
      <c r="C363" s="42"/>
      <c r="D363" s="14"/>
      <c r="O363" s="49"/>
      <c r="S363" s="323"/>
    </row>
    <row r="364" spans="3:19" ht="4.5" customHeight="1">
      <c r="C364" s="42"/>
      <c r="D364" s="14"/>
      <c r="O364" s="49"/>
      <c r="S364" s="323"/>
    </row>
    <row r="365" spans="3:19" ht="15.75" customHeight="1">
      <c r="C365" s="42"/>
      <c r="D365" s="1" t="s">
        <v>327</v>
      </c>
      <c r="J365" s="14"/>
      <c r="L365" s="14"/>
      <c r="N365" s="14"/>
      <c r="O365" s="49"/>
      <c r="S365" s="323"/>
    </row>
    <row r="366" spans="3:19" ht="4.5" customHeight="1" thickBot="1">
      <c r="C366" s="42"/>
      <c r="O366" s="49"/>
      <c r="S366" s="323"/>
    </row>
    <row r="367" spans="3:19" s="290" customFormat="1" ht="28.5" customHeight="1" thickBot="1">
      <c r="C367" s="42"/>
      <c r="D367" s="16" t="s">
        <v>37</v>
      </c>
      <c r="E367" s="371" t="s">
        <v>452</v>
      </c>
      <c r="F367" s="371"/>
      <c r="G367" s="371"/>
      <c r="H367" s="371"/>
      <c r="I367" s="48"/>
      <c r="J367" s="80">
        <v>5</v>
      </c>
      <c r="K367" s="289"/>
      <c r="L367" s="80">
        <v>6</v>
      </c>
      <c r="N367" s="81">
        <f>+J367+L367</f>
        <v>11</v>
      </c>
      <c r="O367" s="49"/>
      <c r="S367" s="323"/>
    </row>
    <row r="368" spans="3:19" s="290" customFormat="1" ht="4.5" customHeight="1" thickBot="1">
      <c r="C368" s="42"/>
      <c r="D368" s="289"/>
      <c r="J368" s="289"/>
      <c r="K368" s="289"/>
      <c r="L368" s="289"/>
      <c r="O368" s="49"/>
      <c r="S368" s="323"/>
    </row>
    <row r="369" spans="3:19" s="290" customFormat="1" ht="15.75" customHeight="1" thickBot="1">
      <c r="C369" s="42"/>
      <c r="D369" s="16" t="s">
        <v>38</v>
      </c>
      <c r="E369" s="358" t="s">
        <v>449</v>
      </c>
      <c r="F369" s="358"/>
      <c r="G369" s="358"/>
      <c r="H369" s="358"/>
      <c r="I369" s="48"/>
      <c r="J369" s="80">
        <v>3</v>
      </c>
      <c r="K369" s="289"/>
      <c r="L369" s="80">
        <v>8</v>
      </c>
      <c r="N369" s="81">
        <f>+J369+L369</f>
        <v>11</v>
      </c>
      <c r="O369" s="49"/>
      <c r="S369" s="323"/>
    </row>
    <row r="370" spans="3:19" s="290" customFormat="1" ht="4.5" customHeight="1" thickBot="1">
      <c r="C370" s="42"/>
      <c r="D370" s="289"/>
      <c r="J370" s="289"/>
      <c r="K370" s="289"/>
      <c r="L370" s="289"/>
      <c r="O370" s="49"/>
      <c r="S370" s="323"/>
    </row>
    <row r="371" spans="3:19" s="290" customFormat="1" ht="20.25" customHeight="1" thickBot="1">
      <c r="C371" s="42"/>
      <c r="D371" s="16" t="s">
        <v>39</v>
      </c>
      <c r="E371" s="358" t="s">
        <v>450</v>
      </c>
      <c r="F371" s="358"/>
      <c r="G371" s="358"/>
      <c r="H371" s="358"/>
      <c r="I371" s="48"/>
      <c r="J371" s="80">
        <v>5</v>
      </c>
      <c r="K371" s="289"/>
      <c r="L371" s="80">
        <v>4</v>
      </c>
      <c r="N371" s="81">
        <f>+J371+L371</f>
        <v>9</v>
      </c>
      <c r="O371" s="49"/>
      <c r="S371" s="323"/>
    </row>
    <row r="372" spans="3:19" ht="4.5" customHeight="1">
      <c r="C372" s="42"/>
      <c r="O372" s="49"/>
      <c r="S372" s="323"/>
    </row>
    <row r="373" spans="3:19" ht="15.75" customHeight="1">
      <c r="C373" s="372" t="s">
        <v>252</v>
      </c>
      <c r="D373" s="354"/>
      <c r="E373" s="354"/>
      <c r="F373" s="354"/>
      <c r="G373" s="354"/>
      <c r="H373" s="354"/>
      <c r="I373" s="354"/>
      <c r="J373" s="354"/>
      <c r="K373" s="354"/>
      <c r="L373" s="354"/>
      <c r="M373" s="354"/>
      <c r="N373" s="354"/>
      <c r="O373" s="373"/>
      <c r="S373" s="323"/>
    </row>
    <row r="374" spans="3:19" s="290" customFormat="1" ht="15.75" customHeight="1" thickBot="1">
      <c r="C374" s="287"/>
      <c r="D374" s="290" t="s">
        <v>168</v>
      </c>
      <c r="E374" s="285"/>
      <c r="F374" s="285"/>
      <c r="G374" s="285"/>
      <c r="H374" s="285"/>
      <c r="I374" s="285"/>
      <c r="J374" s="285"/>
      <c r="K374" s="285"/>
      <c r="L374" s="285"/>
      <c r="M374" s="285"/>
      <c r="N374" s="285"/>
      <c r="O374" s="288"/>
      <c r="S374" s="323"/>
    </row>
    <row r="375" spans="3:19" s="290" customFormat="1" ht="15.75" customHeight="1" thickBot="1">
      <c r="C375" s="42"/>
      <c r="D375" s="16" t="s">
        <v>37</v>
      </c>
      <c r="E375" s="358" t="s">
        <v>453</v>
      </c>
      <c r="F375" s="358"/>
      <c r="G375" s="358"/>
      <c r="H375" s="358"/>
      <c r="I375" s="48"/>
      <c r="J375" s="80">
        <v>72</v>
      </c>
      <c r="K375" s="289"/>
      <c r="L375" s="80">
        <v>29</v>
      </c>
      <c r="N375" s="81">
        <f>+J375+L375</f>
        <v>101</v>
      </c>
      <c r="O375" s="49"/>
      <c r="S375" s="323"/>
    </row>
    <row r="376" spans="3:19" s="290" customFormat="1" ht="4.5" customHeight="1" thickBot="1">
      <c r="C376" s="42"/>
      <c r="D376" s="289"/>
      <c r="J376" s="289"/>
      <c r="K376" s="289"/>
      <c r="L376" s="289"/>
      <c r="O376" s="49"/>
      <c r="S376" s="323"/>
    </row>
    <row r="377" spans="3:19" s="290" customFormat="1" ht="15.75" customHeight="1" thickBot="1">
      <c r="C377" s="42"/>
      <c r="D377" s="16" t="s">
        <v>38</v>
      </c>
      <c r="E377" s="358" t="s">
        <v>451</v>
      </c>
      <c r="F377" s="358"/>
      <c r="G377" s="358"/>
      <c r="H377" s="358"/>
      <c r="I377" s="48"/>
      <c r="J377" s="80">
        <v>46</v>
      </c>
      <c r="K377" s="289"/>
      <c r="L377" s="80">
        <v>28</v>
      </c>
      <c r="N377" s="81">
        <f>+J377+L377</f>
        <v>74</v>
      </c>
      <c r="O377" s="49"/>
      <c r="S377" s="323"/>
    </row>
    <row r="378" spans="3:19" s="290" customFormat="1" ht="4.5" customHeight="1" thickBot="1">
      <c r="C378" s="42"/>
      <c r="D378" s="289"/>
      <c r="J378" s="289"/>
      <c r="K378" s="289"/>
      <c r="L378" s="289"/>
      <c r="O378" s="49"/>
      <c r="S378" s="323"/>
    </row>
    <row r="379" spans="3:19" s="290" customFormat="1" ht="15.75" customHeight="1" thickBot="1">
      <c r="C379" s="42"/>
      <c r="D379" s="16" t="s">
        <v>39</v>
      </c>
      <c r="E379" s="358" t="s">
        <v>454</v>
      </c>
      <c r="F379" s="358"/>
      <c r="G379" s="358"/>
      <c r="H379" s="358"/>
      <c r="I379" s="48"/>
      <c r="J379" s="80">
        <v>33</v>
      </c>
      <c r="K379" s="289"/>
      <c r="L379" s="80">
        <v>37</v>
      </c>
      <c r="N379" s="81">
        <f>+J379+L379</f>
        <v>70</v>
      </c>
      <c r="O379" s="49"/>
      <c r="S379" s="323"/>
    </row>
    <row r="380" spans="3:19" s="290" customFormat="1" ht="4.5" customHeight="1">
      <c r="C380" s="42"/>
      <c r="D380" s="289"/>
      <c r="O380" s="49"/>
      <c r="S380" s="323"/>
    </row>
    <row r="381" spans="3:19" s="290" customFormat="1" ht="4.5" customHeight="1">
      <c r="C381" s="42"/>
      <c r="D381" s="289"/>
      <c r="O381" s="49"/>
      <c r="S381" s="323"/>
    </row>
    <row r="382" spans="3:19" s="290" customFormat="1" ht="15.75" customHeight="1">
      <c r="C382" s="42"/>
      <c r="D382" s="290" t="s">
        <v>327</v>
      </c>
      <c r="J382" s="289"/>
      <c r="L382" s="289"/>
      <c r="N382" s="289"/>
      <c r="O382" s="49"/>
      <c r="S382" s="323"/>
    </row>
    <row r="383" spans="3:19" s="290" customFormat="1" ht="4.5" customHeight="1" thickBot="1">
      <c r="C383" s="42"/>
      <c r="O383" s="49"/>
      <c r="S383" s="323"/>
    </row>
    <row r="384" spans="3:19" s="290" customFormat="1" ht="15.75" customHeight="1" thickBot="1">
      <c r="C384" s="42"/>
      <c r="D384" s="16" t="s">
        <v>37</v>
      </c>
      <c r="E384" s="358" t="s">
        <v>453</v>
      </c>
      <c r="F384" s="358"/>
      <c r="G384" s="358"/>
      <c r="H384" s="358"/>
      <c r="I384" s="48"/>
      <c r="J384" s="80">
        <v>83</v>
      </c>
      <c r="K384" s="289"/>
      <c r="L384" s="80">
        <v>43</v>
      </c>
      <c r="N384" s="81">
        <f>+J384+L384</f>
        <v>126</v>
      </c>
      <c r="O384" s="49"/>
      <c r="S384" s="323"/>
    </row>
    <row r="385" spans="3:19" s="290" customFormat="1" ht="4.5" customHeight="1" thickBot="1">
      <c r="C385" s="42"/>
      <c r="D385" s="289"/>
      <c r="J385" s="289"/>
      <c r="K385" s="289"/>
      <c r="L385" s="289"/>
      <c r="O385" s="49"/>
      <c r="S385" s="323"/>
    </row>
    <row r="386" spans="3:19" s="290" customFormat="1" ht="15.75" customHeight="1" thickBot="1">
      <c r="C386" s="42"/>
      <c r="D386" s="16" t="s">
        <v>38</v>
      </c>
      <c r="E386" s="358" t="s">
        <v>454</v>
      </c>
      <c r="F386" s="358"/>
      <c r="G386" s="358"/>
      <c r="H386" s="358"/>
      <c r="I386" s="48"/>
      <c r="J386" s="80">
        <v>47</v>
      </c>
      <c r="K386" s="289"/>
      <c r="L386" s="80">
        <v>48</v>
      </c>
      <c r="N386" s="81">
        <f>+J386+L386</f>
        <v>95</v>
      </c>
      <c r="O386" s="49"/>
      <c r="S386" s="323"/>
    </row>
    <row r="387" spans="3:19" s="290" customFormat="1" ht="4.5" customHeight="1" thickBot="1">
      <c r="C387" s="42"/>
      <c r="D387" s="289"/>
      <c r="J387" s="289"/>
      <c r="K387" s="289"/>
      <c r="L387" s="289"/>
      <c r="O387" s="49"/>
      <c r="S387" s="323"/>
    </row>
    <row r="388" spans="3:19" s="290" customFormat="1" ht="20.25" customHeight="1" thickBot="1">
      <c r="C388" s="42"/>
      <c r="D388" s="16" t="s">
        <v>39</v>
      </c>
      <c r="E388" s="358" t="s">
        <v>451</v>
      </c>
      <c r="F388" s="358"/>
      <c r="G388" s="358"/>
      <c r="H388" s="358"/>
      <c r="I388" s="48"/>
      <c r="J388" s="80">
        <v>43</v>
      </c>
      <c r="K388" s="289"/>
      <c r="L388" s="80">
        <v>25</v>
      </c>
      <c r="N388" s="81">
        <f>+J388+L388</f>
        <v>68</v>
      </c>
      <c r="O388" s="49"/>
      <c r="S388" s="323"/>
    </row>
    <row r="389" spans="3:19" s="290" customFormat="1" ht="4.5" customHeight="1">
      <c r="C389" s="42"/>
      <c r="O389" s="49"/>
      <c r="S389" s="323"/>
    </row>
    <row r="390" spans="3:19" s="290" customFormat="1" ht="15.75" customHeight="1">
      <c r="C390" s="372" t="s">
        <v>253</v>
      </c>
      <c r="D390" s="354"/>
      <c r="E390" s="354"/>
      <c r="F390" s="354"/>
      <c r="G390" s="354"/>
      <c r="H390" s="354"/>
      <c r="I390" s="354"/>
      <c r="J390" s="354"/>
      <c r="K390" s="354"/>
      <c r="L390" s="354"/>
      <c r="M390" s="354"/>
      <c r="N390" s="354"/>
      <c r="O390" s="373"/>
      <c r="S390" s="323"/>
    </row>
    <row r="391" spans="3:19" s="290" customFormat="1" ht="15.75" customHeight="1" thickBot="1">
      <c r="C391" s="287"/>
      <c r="D391" s="290" t="s">
        <v>168</v>
      </c>
      <c r="E391" s="285"/>
      <c r="F391" s="285"/>
      <c r="G391" s="285"/>
      <c r="H391" s="285"/>
      <c r="I391" s="285"/>
      <c r="J391" s="285"/>
      <c r="K391" s="285"/>
      <c r="L391" s="285"/>
      <c r="M391" s="285"/>
      <c r="N391" s="285"/>
      <c r="O391" s="288"/>
      <c r="S391" s="323"/>
    </row>
    <row r="392" spans="3:19" s="290" customFormat="1" ht="15.75" customHeight="1" thickBot="1">
      <c r="C392" s="42"/>
      <c r="D392" s="16" t="s">
        <v>37</v>
      </c>
      <c r="E392" s="358" t="s">
        <v>453</v>
      </c>
      <c r="F392" s="358"/>
      <c r="G392" s="358"/>
      <c r="H392" s="358"/>
      <c r="I392" s="48"/>
      <c r="J392" s="80">
        <v>168</v>
      </c>
      <c r="K392" s="289"/>
      <c r="L392" s="80">
        <v>189</v>
      </c>
      <c r="N392" s="81">
        <f>+J392+L392</f>
        <v>357</v>
      </c>
      <c r="O392" s="49"/>
      <c r="S392" s="323"/>
    </row>
    <row r="393" spans="3:19" s="290" customFormat="1" ht="4.5" customHeight="1" thickBot="1">
      <c r="C393" s="42"/>
      <c r="D393" s="289"/>
      <c r="J393" s="289"/>
      <c r="K393" s="289"/>
      <c r="L393" s="289"/>
      <c r="O393" s="49"/>
      <c r="S393" s="323"/>
    </row>
    <row r="394" spans="3:19" s="290" customFormat="1" ht="15.75" customHeight="1" thickBot="1">
      <c r="C394" s="42"/>
      <c r="D394" s="16" t="s">
        <v>38</v>
      </c>
      <c r="E394" s="358" t="s">
        <v>455</v>
      </c>
      <c r="F394" s="358"/>
      <c r="G394" s="358"/>
      <c r="H394" s="358"/>
      <c r="I394" s="48"/>
      <c r="J394" s="80">
        <v>100</v>
      </c>
      <c r="K394" s="289"/>
      <c r="L394" s="80">
        <v>123</v>
      </c>
      <c r="N394" s="81">
        <f>+J394+L394</f>
        <v>223</v>
      </c>
      <c r="O394" s="49"/>
      <c r="S394" s="323"/>
    </row>
    <row r="395" spans="3:19" s="290" customFormat="1" ht="4.5" customHeight="1" thickBot="1">
      <c r="C395" s="42"/>
      <c r="D395" s="289"/>
      <c r="J395" s="289"/>
      <c r="K395" s="289"/>
      <c r="L395" s="289"/>
      <c r="O395" s="49"/>
      <c r="S395" s="323"/>
    </row>
    <row r="396" spans="3:19" s="290" customFormat="1" ht="23.45" customHeight="1" thickBot="1">
      <c r="C396" s="42"/>
      <c r="D396" s="16" t="s">
        <v>39</v>
      </c>
      <c r="E396" s="358" t="s">
        <v>456</v>
      </c>
      <c r="F396" s="358"/>
      <c r="G396" s="358"/>
      <c r="H396" s="358"/>
      <c r="I396" s="48"/>
      <c r="J396" s="80">
        <v>53</v>
      </c>
      <c r="K396" s="289"/>
      <c r="L396" s="80">
        <v>170</v>
      </c>
      <c r="N396" s="81">
        <f>+J396+L396</f>
        <v>223</v>
      </c>
      <c r="O396" s="49"/>
      <c r="S396" s="323"/>
    </row>
    <row r="397" spans="3:19" s="290" customFormat="1" ht="4.5" customHeight="1">
      <c r="C397" s="42"/>
      <c r="D397" s="289"/>
      <c r="O397" s="49"/>
      <c r="S397" s="323"/>
    </row>
    <row r="398" spans="3:19" s="290" customFormat="1" ht="4.5" customHeight="1">
      <c r="C398" s="42"/>
      <c r="D398" s="289"/>
      <c r="O398" s="49"/>
      <c r="S398" s="323"/>
    </row>
    <row r="399" spans="3:19" s="290" customFormat="1" ht="15.75" customHeight="1">
      <c r="C399" s="42"/>
      <c r="D399" s="290" t="s">
        <v>327</v>
      </c>
      <c r="J399" s="289"/>
      <c r="L399" s="289"/>
      <c r="N399" s="289"/>
      <c r="O399" s="49"/>
      <c r="S399" s="323"/>
    </row>
    <row r="400" spans="3:19" s="290" customFormat="1" ht="4.5" customHeight="1" thickBot="1">
      <c r="C400" s="42"/>
      <c r="O400" s="49"/>
      <c r="S400" s="323"/>
    </row>
    <row r="401" spans="3:19" s="290" customFormat="1" ht="15.75" customHeight="1" thickBot="1">
      <c r="C401" s="42"/>
      <c r="D401" s="16" t="s">
        <v>37</v>
      </c>
      <c r="E401" s="358" t="s">
        <v>453</v>
      </c>
      <c r="F401" s="358"/>
      <c r="G401" s="358"/>
      <c r="H401" s="358"/>
      <c r="I401" s="48"/>
      <c r="J401" s="80">
        <v>174</v>
      </c>
      <c r="K401" s="289"/>
      <c r="L401" s="80">
        <v>153</v>
      </c>
      <c r="N401" s="81">
        <f>+J401+L401</f>
        <v>327</v>
      </c>
      <c r="O401" s="49"/>
      <c r="S401" s="323"/>
    </row>
    <row r="402" spans="3:19" s="290" customFormat="1" ht="4.1500000000000004" customHeight="1" thickBot="1">
      <c r="C402" s="42"/>
      <c r="D402" s="289"/>
      <c r="J402" s="289"/>
      <c r="K402" s="289"/>
      <c r="L402" s="289"/>
      <c r="O402" s="49"/>
      <c r="S402" s="323"/>
    </row>
    <row r="403" spans="3:19" s="290" customFormat="1" ht="25.9" customHeight="1" thickBot="1">
      <c r="C403" s="42"/>
      <c r="D403" s="16" t="s">
        <v>38</v>
      </c>
      <c r="E403" s="358" t="s">
        <v>456</v>
      </c>
      <c r="F403" s="358"/>
      <c r="G403" s="358"/>
      <c r="H403" s="358"/>
      <c r="I403" s="48"/>
      <c r="J403" s="80">
        <v>81</v>
      </c>
      <c r="K403" s="289"/>
      <c r="L403" s="80">
        <v>153</v>
      </c>
      <c r="N403" s="81">
        <f>+J403+L403</f>
        <v>234</v>
      </c>
      <c r="O403" s="49"/>
      <c r="S403" s="323"/>
    </row>
    <row r="404" spans="3:19" s="290" customFormat="1" ht="4.5" customHeight="1" thickBot="1">
      <c r="C404" s="42"/>
      <c r="D404" s="289"/>
      <c r="J404" s="289"/>
      <c r="K404" s="289"/>
      <c r="L404" s="289"/>
      <c r="O404" s="49"/>
      <c r="S404" s="323"/>
    </row>
    <row r="405" spans="3:19" s="290" customFormat="1" ht="15" customHeight="1" thickBot="1">
      <c r="C405" s="42"/>
      <c r="D405" s="16" t="s">
        <v>39</v>
      </c>
      <c r="E405" s="358" t="s">
        <v>449</v>
      </c>
      <c r="F405" s="358"/>
      <c r="G405" s="358"/>
      <c r="H405" s="358"/>
      <c r="I405" s="48"/>
      <c r="J405" s="80">
        <v>78</v>
      </c>
      <c r="K405" s="289"/>
      <c r="L405" s="80">
        <v>84</v>
      </c>
      <c r="N405" s="81">
        <f>+J405+L405</f>
        <v>162</v>
      </c>
      <c r="O405" s="49"/>
      <c r="S405" s="323"/>
    </row>
    <row r="406" spans="3:19" ht="5.25" customHeight="1" thickBot="1">
      <c r="C406" s="82"/>
      <c r="D406" s="85"/>
      <c r="E406" s="85"/>
      <c r="F406" s="85"/>
      <c r="G406" s="85"/>
      <c r="H406" s="85"/>
      <c r="I406" s="85"/>
      <c r="J406" s="85"/>
      <c r="K406" s="85"/>
      <c r="L406" s="85"/>
      <c r="M406" s="85"/>
      <c r="N406" s="85"/>
      <c r="O406" s="83"/>
      <c r="S406" s="323"/>
    </row>
    <row r="407" spans="3:19" ht="15.75" customHeight="1">
      <c r="C407" s="374" t="s">
        <v>73</v>
      </c>
      <c r="D407" s="354"/>
      <c r="E407" s="354"/>
      <c r="F407" s="354"/>
      <c r="G407" s="354"/>
      <c r="H407" s="354"/>
      <c r="I407" s="354"/>
      <c r="J407" s="354"/>
      <c r="K407" s="354"/>
      <c r="L407" s="354"/>
      <c r="M407" s="354"/>
      <c r="N407" s="354"/>
      <c r="O407" s="375"/>
      <c r="S407" s="323" t="s">
        <v>191</v>
      </c>
    </row>
    <row r="408" spans="3:19" ht="15.75" customHeight="1">
      <c r="C408" s="15"/>
      <c r="O408" s="17"/>
      <c r="S408" s="323"/>
    </row>
    <row r="409" spans="3:19" ht="4.5" customHeight="1">
      <c r="C409" s="15"/>
      <c r="O409" s="17"/>
      <c r="S409" s="323"/>
    </row>
    <row r="410" spans="3:19" s="290" customFormat="1" ht="15.75" customHeight="1">
      <c r="C410" s="15"/>
      <c r="D410" s="290" t="s">
        <v>169</v>
      </c>
      <c r="J410" s="284" t="s">
        <v>10</v>
      </c>
      <c r="K410" s="173"/>
      <c r="L410" s="284" t="s">
        <v>11</v>
      </c>
      <c r="M410" s="173"/>
      <c r="N410" s="284" t="s">
        <v>12</v>
      </c>
      <c r="O410" s="17"/>
      <c r="S410" s="323"/>
    </row>
    <row r="411" spans="3:19" s="290" customFormat="1" ht="4.5" customHeight="1" thickBot="1">
      <c r="C411" s="15"/>
      <c r="O411" s="17"/>
      <c r="S411" s="323"/>
    </row>
    <row r="412" spans="3:19" s="290" customFormat="1" ht="15.75" customHeight="1" thickBot="1">
      <c r="C412" s="15"/>
      <c r="D412" s="16" t="s">
        <v>37</v>
      </c>
      <c r="E412" s="328" t="s">
        <v>457</v>
      </c>
      <c r="F412" s="328"/>
      <c r="G412" s="328"/>
      <c r="H412" s="328"/>
      <c r="I412" s="48"/>
      <c r="J412" s="268">
        <v>17850</v>
      </c>
      <c r="L412" s="268">
        <v>18137</v>
      </c>
      <c r="N412" s="273">
        <f>+J412+L412</f>
        <v>35987</v>
      </c>
      <c r="O412" s="17"/>
      <c r="S412" s="323"/>
    </row>
    <row r="413" spans="3:19" s="290" customFormat="1" ht="4.5" customHeight="1" thickBot="1">
      <c r="C413" s="15"/>
      <c r="D413" s="289"/>
      <c r="O413" s="17"/>
      <c r="S413" s="323"/>
    </row>
    <row r="414" spans="3:19" s="290" customFormat="1" ht="23.45" customHeight="1" thickBot="1">
      <c r="C414" s="15"/>
      <c r="D414" s="16" t="s">
        <v>38</v>
      </c>
      <c r="E414" s="358" t="s">
        <v>458</v>
      </c>
      <c r="F414" s="358"/>
      <c r="G414" s="358"/>
      <c r="H414" s="358"/>
      <c r="I414" s="48"/>
      <c r="J414" s="268">
        <v>33591</v>
      </c>
      <c r="L414" s="268">
        <v>34222</v>
      </c>
      <c r="N414" s="273">
        <f>+J414+L414</f>
        <v>67813</v>
      </c>
      <c r="O414" s="17"/>
      <c r="S414" s="323"/>
    </row>
    <row r="415" spans="3:19" s="290" customFormat="1" ht="4.5" customHeight="1" thickBot="1">
      <c r="C415" s="15"/>
      <c r="D415" s="289"/>
      <c r="O415" s="17"/>
      <c r="S415" s="323"/>
    </row>
    <row r="416" spans="3:19" s="290" customFormat="1" ht="16.149999999999999" customHeight="1" thickBot="1">
      <c r="C416" s="15"/>
      <c r="D416" s="16" t="s">
        <v>39</v>
      </c>
      <c r="E416" s="328" t="s">
        <v>459</v>
      </c>
      <c r="F416" s="328"/>
      <c r="G416" s="328"/>
      <c r="H416" s="328"/>
      <c r="I416" s="48"/>
      <c r="J416" s="268">
        <v>8268</v>
      </c>
      <c r="L416" s="268">
        <v>8263</v>
      </c>
      <c r="N416" s="273">
        <f>+J416+L416</f>
        <v>16531</v>
      </c>
      <c r="O416" s="17"/>
      <c r="S416" s="323"/>
    </row>
    <row r="417" spans="3:19" s="290" customFormat="1" ht="4.5" customHeight="1">
      <c r="C417" s="15"/>
      <c r="D417" s="289"/>
      <c r="O417" s="17"/>
      <c r="S417" s="323"/>
    </row>
    <row r="418" spans="3:19" s="290" customFormat="1" ht="15.75" customHeight="1">
      <c r="C418" s="15"/>
      <c r="D418" s="290" t="s">
        <v>328</v>
      </c>
      <c r="J418" s="289"/>
      <c r="L418" s="289"/>
      <c r="N418" s="289"/>
      <c r="O418" s="17"/>
      <c r="S418" s="323"/>
    </row>
    <row r="419" spans="3:19" s="290" customFormat="1" ht="4.5" customHeight="1" thickBot="1">
      <c r="C419" s="15"/>
      <c r="O419" s="17"/>
      <c r="S419" s="323"/>
    </row>
    <row r="420" spans="3:19" s="290" customFormat="1" ht="15.75" customHeight="1" thickBot="1">
      <c r="C420" s="15"/>
      <c r="D420" s="16" t="s">
        <v>37</v>
      </c>
      <c r="E420" s="328" t="s">
        <v>460</v>
      </c>
      <c r="F420" s="328"/>
      <c r="G420" s="328"/>
      <c r="H420" s="328"/>
      <c r="I420" s="48"/>
      <c r="J420" s="482">
        <v>259</v>
      </c>
      <c r="K420" s="311"/>
      <c r="L420" s="482">
        <v>196</v>
      </c>
      <c r="N420" s="273">
        <f>+J420+L420</f>
        <v>455</v>
      </c>
      <c r="O420" s="17"/>
      <c r="S420" s="323"/>
    </row>
    <row r="421" spans="3:19" s="290" customFormat="1" ht="4.5" customHeight="1" thickBot="1">
      <c r="C421" s="15"/>
      <c r="D421" s="289"/>
      <c r="J421" s="311"/>
      <c r="K421" s="311"/>
      <c r="L421" s="311"/>
      <c r="O421" s="17"/>
      <c r="S421" s="323"/>
    </row>
    <row r="422" spans="3:19" s="290" customFormat="1" ht="23.45" customHeight="1" thickBot="1">
      <c r="C422" s="15"/>
      <c r="D422" s="16" t="s">
        <v>38</v>
      </c>
      <c r="E422" s="328" t="s">
        <v>461</v>
      </c>
      <c r="F422" s="328"/>
      <c r="G422" s="328"/>
      <c r="H422" s="328"/>
      <c r="I422" s="48"/>
      <c r="J422" s="482">
        <v>108</v>
      </c>
      <c r="K422" s="311"/>
      <c r="L422" s="482">
        <v>168</v>
      </c>
      <c r="N422" s="273">
        <f>+J422+L422</f>
        <v>276</v>
      </c>
      <c r="O422" s="17"/>
      <c r="S422" s="323"/>
    </row>
    <row r="423" spans="3:19" s="290" customFormat="1" ht="4.5" customHeight="1" thickBot="1">
      <c r="C423" s="15"/>
      <c r="D423" s="289"/>
      <c r="J423" s="311"/>
      <c r="K423" s="311"/>
      <c r="L423" s="311"/>
      <c r="O423" s="17"/>
      <c r="S423" s="323"/>
    </row>
    <row r="424" spans="3:19" s="290" customFormat="1" ht="15.75" customHeight="1" thickBot="1">
      <c r="C424" s="15"/>
      <c r="D424" s="16" t="s">
        <v>39</v>
      </c>
      <c r="E424" s="328" t="s">
        <v>449</v>
      </c>
      <c r="F424" s="328"/>
      <c r="G424" s="328"/>
      <c r="H424" s="328"/>
      <c r="I424" s="48"/>
      <c r="J424" s="482">
        <v>124</v>
      </c>
      <c r="K424" s="311"/>
      <c r="L424" s="482">
        <v>127</v>
      </c>
      <c r="N424" s="273">
        <f>+J424+L424</f>
        <v>251</v>
      </c>
      <c r="O424" s="17"/>
      <c r="S424" s="323"/>
    </row>
    <row r="425" spans="3:19" ht="4.5" customHeight="1" thickBot="1">
      <c r="C425" s="64"/>
      <c r="D425" s="65"/>
      <c r="E425" s="18"/>
      <c r="F425" s="18"/>
      <c r="G425" s="18"/>
      <c r="H425" s="18"/>
      <c r="I425" s="18"/>
      <c r="J425" s="18"/>
      <c r="K425" s="18"/>
      <c r="L425" s="18"/>
      <c r="M425" s="18"/>
      <c r="N425" s="18"/>
      <c r="O425" s="66"/>
      <c r="S425" s="323"/>
    </row>
    <row r="426" spans="3:19" ht="15.75" customHeight="1">
      <c r="C426" s="350" t="s">
        <v>254</v>
      </c>
      <c r="D426" s="351"/>
      <c r="E426" s="351"/>
      <c r="F426" s="351"/>
      <c r="G426" s="351"/>
      <c r="H426" s="351"/>
      <c r="I426" s="351"/>
      <c r="J426" s="351"/>
      <c r="K426" s="351"/>
      <c r="L426" s="351"/>
      <c r="M426" s="351"/>
      <c r="N426" s="351"/>
      <c r="O426" s="352"/>
      <c r="S426" s="323" t="s">
        <v>191</v>
      </c>
    </row>
    <row r="427" spans="3:19" ht="4.5" customHeight="1">
      <c r="C427" s="15"/>
      <c r="O427" s="17"/>
      <c r="S427" s="323"/>
    </row>
    <row r="428" spans="3:19" ht="15.75" customHeight="1">
      <c r="C428" s="15"/>
      <c r="J428" s="52" t="s">
        <v>10</v>
      </c>
      <c r="K428" s="43"/>
      <c r="L428" s="52" t="s">
        <v>11</v>
      </c>
      <c r="M428" s="43"/>
      <c r="N428" s="52" t="s">
        <v>12</v>
      </c>
      <c r="O428" s="17"/>
      <c r="S428" s="323"/>
    </row>
    <row r="429" spans="3:19" ht="3.75" customHeight="1" thickBot="1">
      <c r="C429" s="15"/>
      <c r="J429" s="52"/>
      <c r="K429" s="43"/>
      <c r="L429" s="52"/>
      <c r="M429" s="43"/>
      <c r="N429" s="52"/>
      <c r="O429" s="17"/>
      <c r="S429" s="323"/>
    </row>
    <row r="430" spans="3:19" ht="15.75" customHeight="1" thickBot="1">
      <c r="C430" s="15"/>
      <c r="D430" s="1" t="s">
        <v>13</v>
      </c>
      <c r="E430" s="13">
        <v>2021</v>
      </c>
      <c r="J430" s="62"/>
      <c r="L430" s="62"/>
      <c r="N430" s="71">
        <v>27</v>
      </c>
      <c r="O430" s="17"/>
      <c r="S430" s="323"/>
    </row>
    <row r="431" spans="3:19" ht="3" customHeight="1" thickBot="1">
      <c r="C431" s="15"/>
      <c r="O431" s="17"/>
      <c r="S431" s="323"/>
    </row>
    <row r="432" spans="3:19" ht="15.75" customHeight="1" thickBot="1">
      <c r="C432" s="15"/>
      <c r="D432" s="1" t="s">
        <v>13</v>
      </c>
      <c r="E432" s="13">
        <v>2022</v>
      </c>
      <c r="J432" s="62"/>
      <c r="L432" s="62"/>
      <c r="N432" s="71">
        <f>+J432+L432</f>
        <v>0</v>
      </c>
      <c r="O432" s="17"/>
      <c r="S432" s="323"/>
    </row>
    <row r="433" spans="3:19" ht="4.5" customHeight="1" thickBot="1">
      <c r="C433" s="15"/>
      <c r="O433" s="17"/>
      <c r="S433" s="323"/>
    </row>
    <row r="434" spans="3:19" ht="15.75" customHeight="1" thickBot="1">
      <c r="C434" s="15"/>
      <c r="D434" s="1" t="s">
        <v>13</v>
      </c>
      <c r="E434" s="13">
        <v>2023</v>
      </c>
      <c r="J434" s="62"/>
      <c r="L434" s="62"/>
      <c r="N434" s="71">
        <v>7</v>
      </c>
      <c r="O434" s="17"/>
      <c r="S434" s="323"/>
    </row>
    <row r="435" spans="3:19" ht="4.5" customHeight="1" thickBot="1">
      <c r="C435" s="64"/>
      <c r="D435" s="18"/>
      <c r="E435" s="18"/>
      <c r="F435" s="18"/>
      <c r="G435" s="18"/>
      <c r="H435" s="18"/>
      <c r="I435" s="18"/>
      <c r="J435" s="18"/>
      <c r="K435" s="18"/>
      <c r="L435" s="18"/>
      <c r="M435" s="18"/>
      <c r="N435" s="18"/>
      <c r="O435" s="66"/>
      <c r="S435" s="323"/>
    </row>
    <row r="436" spans="3:19" ht="15.75" customHeight="1">
      <c r="C436" s="350" t="s">
        <v>358</v>
      </c>
      <c r="D436" s="351"/>
      <c r="E436" s="351"/>
      <c r="F436" s="351"/>
      <c r="G436" s="351"/>
      <c r="H436" s="351"/>
      <c r="I436" s="351"/>
      <c r="J436" s="351"/>
      <c r="K436" s="351"/>
      <c r="L436" s="351"/>
      <c r="M436" s="351"/>
      <c r="N436" s="351"/>
      <c r="O436" s="352"/>
      <c r="S436" s="323" t="s">
        <v>191</v>
      </c>
    </row>
    <row r="437" spans="3:19" ht="4.5" customHeight="1">
      <c r="C437" s="15"/>
      <c r="O437" s="17"/>
      <c r="S437" s="323"/>
    </row>
    <row r="438" spans="3:19" ht="15" customHeight="1" thickBot="1">
      <c r="C438" s="15"/>
      <c r="N438" s="52" t="s">
        <v>198</v>
      </c>
      <c r="O438" s="17"/>
      <c r="S438" s="323"/>
    </row>
    <row r="439" spans="3:19" ht="15.75" customHeight="1" thickBot="1">
      <c r="C439" s="15"/>
      <c r="D439" s="201" t="s">
        <v>13</v>
      </c>
      <c r="E439" s="13">
        <v>2023</v>
      </c>
      <c r="N439" s="84">
        <v>12.88</v>
      </c>
      <c r="O439" s="17"/>
      <c r="S439" s="323"/>
    </row>
    <row r="440" spans="3:19" ht="4.5" customHeight="1" thickBot="1">
      <c r="C440" s="64"/>
      <c r="D440" s="18"/>
      <c r="E440" s="18"/>
      <c r="F440" s="18"/>
      <c r="G440" s="18"/>
      <c r="H440" s="18"/>
      <c r="I440" s="18"/>
      <c r="J440" s="18"/>
      <c r="K440" s="18"/>
      <c r="L440" s="18"/>
      <c r="M440" s="18"/>
      <c r="N440" s="18"/>
      <c r="O440" s="66"/>
      <c r="S440" s="323"/>
    </row>
    <row r="441" spans="3:19" ht="15.75" customHeight="1">
      <c r="C441" s="350" t="s">
        <v>359</v>
      </c>
      <c r="D441" s="351"/>
      <c r="E441" s="351"/>
      <c r="F441" s="351"/>
      <c r="G441" s="351"/>
      <c r="H441" s="351"/>
      <c r="I441" s="351"/>
      <c r="J441" s="351"/>
      <c r="K441" s="351"/>
      <c r="L441" s="351"/>
      <c r="M441" s="351"/>
      <c r="N441" s="351"/>
      <c r="O441" s="352"/>
      <c r="S441" s="323" t="s">
        <v>191</v>
      </c>
    </row>
    <row r="442" spans="3:19" ht="4.5" customHeight="1">
      <c r="C442" s="160"/>
      <c r="D442" s="134"/>
      <c r="E442" s="134"/>
      <c r="F442" s="134"/>
      <c r="G442" s="134"/>
      <c r="H442" s="134"/>
      <c r="I442" s="134"/>
      <c r="J442" s="134"/>
      <c r="K442" s="134"/>
      <c r="L442" s="134"/>
      <c r="M442" s="134"/>
      <c r="N442" s="134"/>
      <c r="O442" s="161"/>
      <c r="S442" s="323"/>
    </row>
    <row r="443" spans="3:19" ht="15.75" thickBot="1">
      <c r="C443" s="15"/>
      <c r="N443" s="52" t="s">
        <v>198</v>
      </c>
      <c r="O443" s="17"/>
      <c r="S443" s="323"/>
    </row>
    <row r="444" spans="3:19" ht="15.75" customHeight="1" thickBot="1">
      <c r="C444" s="15"/>
      <c r="D444" s="201" t="s">
        <v>13</v>
      </c>
      <c r="E444" s="13">
        <v>2023</v>
      </c>
      <c r="N444" s="84">
        <v>2.96</v>
      </c>
      <c r="O444" s="17"/>
      <c r="S444" s="323"/>
    </row>
    <row r="445" spans="3:19" ht="4.5" customHeight="1" thickBot="1">
      <c r="C445" s="64"/>
      <c r="D445" s="18"/>
      <c r="E445" s="18"/>
      <c r="F445" s="18"/>
      <c r="G445" s="18"/>
      <c r="H445" s="18"/>
      <c r="I445" s="18"/>
      <c r="J445" s="18"/>
      <c r="K445" s="18"/>
      <c r="L445" s="18"/>
      <c r="M445" s="18"/>
      <c r="N445" s="18"/>
      <c r="O445" s="66"/>
      <c r="S445" s="323"/>
    </row>
    <row r="446" spans="3:19" ht="15.75" customHeight="1" thickBot="1">
      <c r="C446" s="350" t="s">
        <v>267</v>
      </c>
      <c r="D446" s="351"/>
      <c r="E446" s="351"/>
      <c r="F446" s="351"/>
      <c r="G446" s="351"/>
      <c r="H446" s="351"/>
      <c r="I446" s="351"/>
      <c r="J446" s="351"/>
      <c r="K446" s="351"/>
      <c r="L446" s="351"/>
      <c r="M446" s="351"/>
      <c r="N446" s="351"/>
      <c r="O446" s="352"/>
      <c r="S446" s="362" t="s">
        <v>191</v>
      </c>
    </row>
    <row r="447" spans="3:19" ht="15" customHeight="1" thickBot="1">
      <c r="C447" s="15"/>
      <c r="D447" s="1" t="s">
        <v>13</v>
      </c>
      <c r="E447" s="13">
        <v>2021</v>
      </c>
      <c r="N447" s="299">
        <v>1813</v>
      </c>
      <c r="O447" s="17"/>
      <c r="S447" s="363"/>
    </row>
    <row r="448" spans="3:19" ht="3.75" customHeight="1" thickBot="1">
      <c r="C448" s="15"/>
      <c r="O448" s="17"/>
      <c r="S448" s="363"/>
    </row>
    <row r="449" spans="3:19" ht="15" customHeight="1" thickBot="1">
      <c r="C449" s="15"/>
      <c r="D449" s="1" t="s">
        <v>13</v>
      </c>
      <c r="E449" s="13">
        <v>2022</v>
      </c>
      <c r="N449" s="299">
        <v>1669</v>
      </c>
      <c r="O449" s="17"/>
      <c r="S449" s="363"/>
    </row>
    <row r="450" spans="3:19" ht="4.5" customHeight="1" thickBot="1">
      <c r="C450" s="15"/>
      <c r="O450" s="17"/>
      <c r="S450" s="363"/>
    </row>
    <row r="451" spans="3:19" ht="15" customHeight="1" thickBot="1">
      <c r="C451" s="15"/>
      <c r="D451" s="1" t="s">
        <v>13</v>
      </c>
      <c r="E451" s="13">
        <v>2023</v>
      </c>
      <c r="N451" s="299">
        <v>669</v>
      </c>
      <c r="O451" s="17"/>
      <c r="S451" s="363"/>
    </row>
    <row r="452" spans="3:19" ht="4.5" customHeight="1" thickBot="1">
      <c r="C452" s="64"/>
      <c r="D452" s="18"/>
      <c r="E452" s="18"/>
      <c r="F452" s="18"/>
      <c r="G452" s="18"/>
      <c r="H452" s="18"/>
      <c r="I452" s="18"/>
      <c r="J452" s="18"/>
      <c r="K452" s="18"/>
      <c r="L452" s="18"/>
      <c r="M452" s="18"/>
      <c r="N452" s="18"/>
      <c r="O452" s="66"/>
      <c r="S452" s="364"/>
    </row>
    <row r="453" spans="3:19" ht="15.75" customHeight="1">
      <c r="C453" s="350" t="s">
        <v>360</v>
      </c>
      <c r="D453" s="351"/>
      <c r="E453" s="351"/>
      <c r="F453" s="351"/>
      <c r="G453" s="351"/>
      <c r="H453" s="351"/>
      <c r="I453" s="351"/>
      <c r="J453" s="351"/>
      <c r="K453" s="351"/>
      <c r="L453" s="351"/>
      <c r="M453" s="351"/>
      <c r="N453" s="351"/>
      <c r="O453" s="352"/>
      <c r="S453" s="362" t="s">
        <v>191</v>
      </c>
    </row>
    <row r="454" spans="3:19" ht="4.5" customHeight="1" thickBot="1">
      <c r="C454" s="15"/>
      <c r="O454" s="17"/>
      <c r="S454" s="363"/>
    </row>
    <row r="455" spans="3:19" ht="15.75" customHeight="1" thickBot="1">
      <c r="C455" s="15"/>
      <c r="D455" s="1" t="s">
        <v>269</v>
      </c>
      <c r="J455" s="300">
        <v>107492</v>
      </c>
      <c r="N455" s="150" t="s">
        <v>198</v>
      </c>
      <c r="O455" s="17"/>
      <c r="S455" s="363"/>
    </row>
    <row r="456" spans="3:19" ht="15.75" thickBot="1">
      <c r="C456" s="15"/>
      <c r="N456" s="86">
        <f>(J457/J455)*100</f>
        <v>58.818330666468199</v>
      </c>
      <c r="O456" s="17"/>
      <c r="S456" s="363"/>
    </row>
    <row r="457" spans="3:19" ht="16.5" customHeight="1" thickBot="1">
      <c r="C457" s="15"/>
      <c r="D457" s="334" t="s">
        <v>270</v>
      </c>
      <c r="E457" s="334"/>
      <c r="F457" s="334"/>
      <c r="J457" s="300">
        <v>63225</v>
      </c>
      <c r="O457" s="17"/>
      <c r="S457" s="363"/>
    </row>
    <row r="458" spans="3:19" ht="15.75" customHeight="1">
      <c r="C458" s="15"/>
      <c r="D458" s="334"/>
      <c r="E458" s="334"/>
      <c r="F458" s="334"/>
      <c r="O458" s="17"/>
      <c r="S458" s="363"/>
    </row>
    <row r="459" spans="3:19" ht="5.25" customHeight="1">
      <c r="C459" s="15"/>
      <c r="D459" s="334"/>
      <c r="E459" s="334"/>
      <c r="F459" s="334"/>
      <c r="O459" s="17"/>
      <c r="S459" s="363"/>
    </row>
    <row r="460" spans="3:19" ht="4.5" customHeight="1" thickBot="1">
      <c r="C460" s="6"/>
      <c r="D460" s="7"/>
      <c r="E460" s="7"/>
      <c r="F460" s="7"/>
      <c r="G460" s="7"/>
      <c r="H460" s="7"/>
      <c r="I460" s="7"/>
      <c r="J460" s="7"/>
      <c r="K460" s="7"/>
      <c r="L460" s="7"/>
      <c r="M460" s="171"/>
      <c r="N460" s="171"/>
      <c r="O460" s="8"/>
      <c r="S460" s="283"/>
    </row>
    <row r="461" spans="3:19" ht="15.75" customHeight="1">
      <c r="C461" s="376" t="s">
        <v>361</v>
      </c>
      <c r="D461" s="377"/>
      <c r="E461" s="377"/>
      <c r="F461" s="377"/>
      <c r="G461" s="377"/>
      <c r="H461" s="377"/>
      <c r="I461" s="377"/>
      <c r="J461" s="377"/>
      <c r="K461" s="377"/>
      <c r="L461" s="377"/>
      <c r="M461" s="377"/>
      <c r="N461" s="377"/>
      <c r="O461" s="378"/>
      <c r="S461" s="323" t="s">
        <v>191</v>
      </c>
    </row>
    <row r="462" spans="3:19" ht="4.5" customHeight="1" thickBot="1">
      <c r="C462" s="42"/>
      <c r="O462" s="49"/>
      <c r="S462" s="323"/>
    </row>
    <row r="463" spans="3:19" ht="15.75" customHeight="1" thickBot="1">
      <c r="C463" s="42"/>
      <c r="D463" s="1" t="s">
        <v>269</v>
      </c>
      <c r="J463" s="300">
        <v>226520</v>
      </c>
      <c r="N463" s="150" t="s">
        <v>198</v>
      </c>
      <c r="O463" s="49"/>
      <c r="S463" s="323"/>
    </row>
    <row r="464" spans="3:19" ht="15.75" thickBot="1">
      <c r="C464" s="42"/>
      <c r="N464" s="86">
        <f>(J465/J463)*100</f>
        <v>75.324474660074173</v>
      </c>
      <c r="O464" s="49"/>
      <c r="S464" s="323"/>
    </row>
    <row r="465" spans="3:19" ht="18" customHeight="1" thickBot="1">
      <c r="C465" s="42"/>
      <c r="D465" s="334" t="s">
        <v>322</v>
      </c>
      <c r="E465" s="334"/>
      <c r="F465" s="334"/>
      <c r="J465" s="300">
        <v>170625</v>
      </c>
      <c r="O465" s="49"/>
      <c r="S465" s="323"/>
    </row>
    <row r="466" spans="3:19" ht="23.45" customHeight="1">
      <c r="C466" s="42"/>
      <c r="D466" s="334"/>
      <c r="E466" s="334"/>
      <c r="F466" s="334"/>
      <c r="O466" s="49"/>
      <c r="S466" s="323"/>
    </row>
    <row r="467" spans="3:19" ht="6.75" customHeight="1" thickBot="1">
      <c r="C467" s="82"/>
      <c r="D467" s="85"/>
      <c r="E467" s="85"/>
      <c r="F467" s="85"/>
      <c r="G467" s="85"/>
      <c r="H467" s="85"/>
      <c r="I467" s="85"/>
      <c r="J467" s="85"/>
      <c r="K467" s="85"/>
      <c r="L467" s="85"/>
      <c r="M467" s="379"/>
      <c r="N467" s="379"/>
      <c r="O467" s="83"/>
      <c r="S467" s="323"/>
    </row>
    <row r="468" spans="3:19" ht="15.75" customHeight="1" thickBot="1">
      <c r="C468" s="355" t="s">
        <v>362</v>
      </c>
      <c r="D468" s="360"/>
      <c r="E468" s="360"/>
      <c r="F468" s="360"/>
      <c r="G468" s="360"/>
      <c r="H468" s="360"/>
      <c r="I468" s="360"/>
      <c r="J468" s="360"/>
      <c r="K468" s="360"/>
      <c r="L468" s="360"/>
      <c r="M468" s="360"/>
      <c r="N468" s="360"/>
      <c r="O468" s="357"/>
      <c r="S468" s="323" t="s">
        <v>191</v>
      </c>
    </row>
    <row r="469" spans="3:19" ht="15.75" thickBot="1">
      <c r="C469" s="15"/>
      <c r="D469" s="1" t="s">
        <v>269</v>
      </c>
      <c r="J469" s="300">
        <v>226520</v>
      </c>
      <c r="N469" s="150" t="s">
        <v>198</v>
      </c>
      <c r="O469" s="17"/>
      <c r="S469" s="323"/>
    </row>
    <row r="470" spans="3:19" ht="15.75" thickBot="1">
      <c r="C470" s="15"/>
      <c r="N470" s="86">
        <f>(J471/J469)*100</f>
        <v>15.539908175878509</v>
      </c>
      <c r="O470" s="17"/>
      <c r="S470" s="323"/>
    </row>
    <row r="471" spans="3:19" ht="15.75" thickBot="1">
      <c r="C471" s="15"/>
      <c r="D471" s="1" t="s">
        <v>323</v>
      </c>
      <c r="J471" s="300">
        <v>35201</v>
      </c>
      <c r="O471" s="17"/>
      <c r="S471" s="323"/>
    </row>
    <row r="472" spans="3:19" ht="15.75" customHeight="1">
      <c r="C472" s="15"/>
      <c r="N472" s="151"/>
      <c r="O472" s="17"/>
      <c r="S472" s="323"/>
    </row>
    <row r="473" spans="3:19" ht="15.75" thickBot="1">
      <c r="C473" s="64"/>
      <c r="D473" s="18"/>
      <c r="E473" s="18"/>
      <c r="F473" s="18"/>
      <c r="G473" s="18"/>
      <c r="H473" s="18"/>
      <c r="I473" s="18"/>
      <c r="J473" s="18"/>
      <c r="K473" s="18"/>
      <c r="L473" s="18"/>
      <c r="N473" s="152"/>
      <c r="O473" s="66"/>
      <c r="S473" s="323"/>
    </row>
    <row r="474" spans="3:19" ht="15.75" customHeight="1">
      <c r="C474" s="2" t="s">
        <v>363</v>
      </c>
      <c r="D474" s="59"/>
      <c r="E474" s="59"/>
      <c r="F474" s="59"/>
      <c r="G474" s="59"/>
      <c r="H474" s="59"/>
      <c r="I474" s="59"/>
      <c r="J474" s="59"/>
      <c r="K474" s="59"/>
      <c r="L474" s="59"/>
      <c r="M474" s="59"/>
      <c r="N474" s="59"/>
      <c r="O474" s="60"/>
      <c r="S474" s="323" t="s">
        <v>191</v>
      </c>
    </row>
    <row r="475" spans="3:19" ht="4.5" customHeight="1">
      <c r="C475" s="15"/>
      <c r="O475" s="17"/>
      <c r="S475" s="323"/>
    </row>
    <row r="476" spans="3:19" ht="15.75" thickBot="1">
      <c r="C476" s="15"/>
      <c r="N476" s="52" t="s">
        <v>12</v>
      </c>
      <c r="O476" s="17"/>
      <c r="S476" s="323"/>
    </row>
    <row r="477" spans="3:19" s="290" customFormat="1" ht="15.75" thickBot="1">
      <c r="C477" s="15"/>
      <c r="D477" s="290" t="s">
        <v>462</v>
      </c>
      <c r="N477" s="81">
        <f>SUM(N479,N481,N483,N485,N487,N489,N491,N493,N495,N497,N499,N501,N503,N505,N507)</f>
        <v>395</v>
      </c>
      <c r="O477" s="17"/>
      <c r="S477" s="323"/>
    </row>
    <row r="478" spans="3:19" s="290" customFormat="1" ht="5.25" customHeight="1" thickBot="1">
      <c r="C478" s="15"/>
      <c r="N478" s="284"/>
      <c r="O478" s="17"/>
      <c r="S478" s="323"/>
    </row>
    <row r="479" spans="3:19" ht="15.75" customHeight="1" thickBot="1">
      <c r="C479" s="15"/>
      <c r="D479" s="1" t="s">
        <v>170</v>
      </c>
      <c r="N479" s="81">
        <v>13</v>
      </c>
      <c r="O479" s="17"/>
      <c r="S479" s="323"/>
    </row>
    <row r="480" spans="3:19" ht="4.5" customHeight="1" thickBot="1">
      <c r="C480" s="15"/>
      <c r="N480" s="129"/>
      <c r="O480" s="17"/>
      <c r="S480" s="323"/>
    </row>
    <row r="481" spans="3:19" ht="15.75" customHeight="1" thickBot="1">
      <c r="C481" s="15"/>
      <c r="D481" s="1" t="s">
        <v>171</v>
      </c>
      <c r="N481" s="81">
        <v>8</v>
      </c>
      <c r="O481" s="17"/>
      <c r="S481" s="323"/>
    </row>
    <row r="482" spans="3:19" ht="4.5" customHeight="1" thickBot="1">
      <c r="C482" s="15"/>
      <c r="N482" s="129">
        <v>1</v>
      </c>
      <c r="O482" s="17"/>
      <c r="S482" s="323"/>
    </row>
    <row r="483" spans="3:19" ht="15.75" customHeight="1" thickBot="1">
      <c r="C483" s="15"/>
      <c r="D483" s="1" t="s">
        <v>263</v>
      </c>
      <c r="N483" s="81">
        <v>62</v>
      </c>
      <c r="O483" s="17"/>
      <c r="S483" s="323"/>
    </row>
    <row r="484" spans="3:19" ht="4.5" customHeight="1" thickBot="1">
      <c r="C484" s="15"/>
      <c r="N484" s="129"/>
      <c r="O484" s="17"/>
      <c r="S484" s="323"/>
    </row>
    <row r="485" spans="3:19" ht="15.75" customHeight="1" thickBot="1">
      <c r="C485" s="15"/>
      <c r="D485" s="1" t="s">
        <v>199</v>
      </c>
      <c r="N485" s="301">
        <v>27</v>
      </c>
      <c r="O485" s="17"/>
      <c r="S485" s="323"/>
    </row>
    <row r="486" spans="3:19" ht="4.5" customHeight="1" thickBot="1">
      <c r="C486" s="15"/>
      <c r="N486" s="129"/>
      <c r="O486" s="17"/>
      <c r="S486" s="323"/>
    </row>
    <row r="487" spans="3:19" ht="15.75" customHeight="1" thickBot="1">
      <c r="C487" s="15"/>
      <c r="D487" s="1" t="s">
        <v>255</v>
      </c>
      <c r="N487" s="81">
        <v>65</v>
      </c>
      <c r="O487" s="17"/>
      <c r="S487" s="323"/>
    </row>
    <row r="488" spans="3:19" ht="4.5" customHeight="1" thickBot="1">
      <c r="C488" s="15"/>
      <c r="N488" s="302"/>
      <c r="O488" s="17"/>
      <c r="S488" s="323"/>
    </row>
    <row r="489" spans="3:19" ht="15.75" customHeight="1" thickBot="1">
      <c r="C489" s="15"/>
      <c r="D489" s="1" t="s">
        <v>256</v>
      </c>
      <c r="N489" s="301">
        <v>31</v>
      </c>
      <c r="O489" s="17"/>
      <c r="S489" s="323"/>
    </row>
    <row r="490" spans="3:19" ht="4.5" customHeight="1" thickBot="1">
      <c r="C490" s="15"/>
      <c r="N490" s="302">
        <v>1</v>
      </c>
      <c r="O490" s="17"/>
      <c r="S490" s="323"/>
    </row>
    <row r="491" spans="3:19" ht="15.75" customHeight="1" thickBot="1">
      <c r="C491" s="15"/>
      <c r="D491" s="1" t="s">
        <v>257</v>
      </c>
      <c r="N491" s="301">
        <v>25</v>
      </c>
      <c r="O491" s="17"/>
      <c r="S491" s="323"/>
    </row>
    <row r="492" spans="3:19" ht="4.5" customHeight="1" thickBot="1">
      <c r="C492" s="15"/>
      <c r="N492" s="302"/>
      <c r="O492" s="17"/>
      <c r="S492" s="323"/>
    </row>
    <row r="493" spans="3:19" ht="15.75" customHeight="1" thickBot="1">
      <c r="C493" s="15"/>
      <c r="D493" s="1" t="s">
        <v>258</v>
      </c>
      <c r="N493" s="301">
        <v>22</v>
      </c>
      <c r="O493" s="17"/>
      <c r="S493" s="323"/>
    </row>
    <row r="494" spans="3:19" ht="4.5" customHeight="1" thickBot="1">
      <c r="C494" s="15"/>
      <c r="N494" s="302"/>
      <c r="O494" s="17"/>
      <c r="S494" s="323"/>
    </row>
    <row r="495" spans="3:19" ht="15.75" customHeight="1" thickBot="1">
      <c r="C495" s="15"/>
      <c r="D495" s="1" t="s">
        <v>264</v>
      </c>
      <c r="N495" s="301">
        <v>37</v>
      </c>
      <c r="O495" s="17"/>
      <c r="S495" s="323"/>
    </row>
    <row r="496" spans="3:19" ht="4.5" customHeight="1" thickBot="1">
      <c r="C496" s="15"/>
      <c r="N496" s="129"/>
      <c r="O496" s="17"/>
      <c r="S496" s="323"/>
    </row>
    <row r="497" spans="3:19" ht="15.75" customHeight="1" thickBot="1">
      <c r="C497" s="15"/>
      <c r="D497" s="1" t="s">
        <v>259</v>
      </c>
      <c r="N497" s="81">
        <v>24</v>
      </c>
      <c r="O497" s="17"/>
      <c r="S497" s="323"/>
    </row>
    <row r="498" spans="3:19" ht="4.5" customHeight="1" thickBot="1">
      <c r="C498" s="15"/>
      <c r="N498" s="129"/>
      <c r="O498" s="17"/>
      <c r="S498" s="323"/>
    </row>
    <row r="499" spans="3:19" ht="15.75" customHeight="1" thickBot="1">
      <c r="C499" s="15"/>
      <c r="D499" s="1" t="s">
        <v>260</v>
      </c>
      <c r="N499" s="81">
        <v>11</v>
      </c>
      <c r="O499" s="17"/>
      <c r="S499" s="323"/>
    </row>
    <row r="500" spans="3:19" ht="4.5" customHeight="1" thickBot="1">
      <c r="C500" s="15"/>
      <c r="N500" s="129"/>
      <c r="O500" s="17"/>
      <c r="S500" s="323"/>
    </row>
    <row r="501" spans="3:19" ht="15.75" customHeight="1" thickBot="1">
      <c r="C501" s="15"/>
      <c r="D501" s="1" t="s">
        <v>261</v>
      </c>
      <c r="N501" s="81">
        <v>36</v>
      </c>
      <c r="O501" s="17"/>
      <c r="S501" s="323"/>
    </row>
    <row r="502" spans="3:19" ht="4.5" customHeight="1" thickBot="1">
      <c r="C502" s="15"/>
      <c r="N502" s="129"/>
      <c r="O502" s="17"/>
      <c r="S502" s="323"/>
    </row>
    <row r="503" spans="3:19" ht="15.75" customHeight="1" thickBot="1">
      <c r="C503" s="15"/>
      <c r="D503" s="1" t="s">
        <v>262</v>
      </c>
      <c r="N503" s="81">
        <v>6</v>
      </c>
      <c r="O503" s="17"/>
      <c r="S503" s="323"/>
    </row>
    <row r="504" spans="3:19" ht="4.5" customHeight="1" thickBot="1">
      <c r="C504" s="15"/>
      <c r="N504" s="129"/>
      <c r="O504" s="17"/>
      <c r="S504" s="323"/>
    </row>
    <row r="505" spans="3:19" ht="15.75" customHeight="1" thickBot="1">
      <c r="C505" s="15"/>
      <c r="D505" s="1" t="s">
        <v>265</v>
      </c>
      <c r="N505" s="81">
        <v>16</v>
      </c>
      <c r="O505" s="17"/>
      <c r="S505" s="323"/>
    </row>
    <row r="506" spans="3:19" ht="4.5" customHeight="1" thickBot="1">
      <c r="C506" s="15"/>
      <c r="N506" s="129"/>
      <c r="O506" s="17"/>
      <c r="S506" s="323"/>
    </row>
    <row r="507" spans="3:19" ht="15.75" customHeight="1" thickBot="1">
      <c r="C507" s="15"/>
      <c r="D507" s="1" t="s">
        <v>172</v>
      </c>
      <c r="N507" s="81">
        <v>12</v>
      </c>
      <c r="O507" s="17"/>
      <c r="S507" s="323"/>
    </row>
    <row r="508" spans="3:19" ht="4.5" customHeight="1" thickBot="1">
      <c r="C508" s="64"/>
      <c r="D508" s="18"/>
      <c r="E508" s="18"/>
      <c r="F508" s="18"/>
      <c r="G508" s="18"/>
      <c r="H508" s="18"/>
      <c r="I508" s="18"/>
      <c r="J508" s="18"/>
      <c r="K508" s="18"/>
      <c r="L508" s="18"/>
      <c r="M508" s="18"/>
      <c r="N508" s="18"/>
      <c r="O508" s="66"/>
      <c r="S508" s="323"/>
    </row>
    <row r="509" spans="3:19" ht="15.75" customHeight="1">
      <c r="C509" s="350" t="s">
        <v>364</v>
      </c>
      <c r="D509" s="351"/>
      <c r="E509" s="351"/>
      <c r="F509" s="351"/>
      <c r="G509" s="351"/>
      <c r="H509" s="351"/>
      <c r="I509" s="351"/>
      <c r="J509" s="351"/>
      <c r="K509" s="351"/>
      <c r="L509" s="351"/>
      <c r="M509" s="351" t="s">
        <v>12</v>
      </c>
      <c r="N509" s="351"/>
      <c r="O509" s="352"/>
      <c r="S509" s="323" t="s">
        <v>291</v>
      </c>
    </row>
    <row r="510" spans="3:19" ht="4.5" customHeight="1">
      <c r="C510" s="15"/>
      <c r="O510" s="17"/>
      <c r="S510" s="323"/>
    </row>
    <row r="511" spans="3:19" ht="15.75" thickBot="1">
      <c r="C511" s="15"/>
      <c r="N511" s="52" t="s">
        <v>12</v>
      </c>
      <c r="O511" s="17"/>
      <c r="S511" s="323"/>
    </row>
    <row r="512" spans="3:19" ht="15.75" customHeight="1" thickBot="1">
      <c r="C512" s="15">
        <v>1</v>
      </c>
      <c r="D512" s="1" t="s">
        <v>192</v>
      </c>
      <c r="N512" s="81">
        <v>6</v>
      </c>
      <c r="O512" s="17"/>
      <c r="S512" s="323"/>
    </row>
    <row r="513" spans="3:19" ht="4.5" customHeight="1" thickBot="1">
      <c r="C513" s="15"/>
      <c r="N513" s="129"/>
      <c r="O513" s="17"/>
      <c r="S513" s="323"/>
    </row>
    <row r="514" spans="3:19" ht="15.75" customHeight="1" thickBot="1">
      <c r="C514" s="15">
        <v>2</v>
      </c>
      <c r="D514" s="1" t="s">
        <v>193</v>
      </c>
      <c r="N514" s="81"/>
      <c r="O514" s="17"/>
      <c r="S514" s="323"/>
    </row>
    <row r="515" spans="3:19" ht="4.5" customHeight="1" thickBot="1">
      <c r="C515" s="64"/>
      <c r="D515" s="18"/>
      <c r="E515" s="18"/>
      <c r="F515" s="18"/>
      <c r="G515" s="18"/>
      <c r="H515" s="18"/>
      <c r="I515" s="18"/>
      <c r="J515" s="18"/>
      <c r="K515" s="18"/>
      <c r="L515" s="18"/>
      <c r="M515" s="18"/>
      <c r="N515" s="18"/>
      <c r="O515" s="66"/>
      <c r="S515" s="323"/>
    </row>
    <row r="516" spans="3:19" ht="15.75" customHeight="1">
      <c r="C516" s="350" t="s">
        <v>365</v>
      </c>
      <c r="D516" s="351"/>
      <c r="E516" s="351"/>
      <c r="F516" s="351"/>
      <c r="G516" s="351"/>
      <c r="H516" s="351"/>
      <c r="I516" s="351"/>
      <c r="J516" s="351"/>
      <c r="K516" s="351"/>
      <c r="L516" s="351"/>
      <c r="M516" s="351"/>
      <c r="N516" s="351"/>
      <c r="O516" s="352"/>
      <c r="S516" s="323" t="s">
        <v>191</v>
      </c>
    </row>
    <row r="517" spans="3:19" ht="4.5" customHeight="1">
      <c r="C517" s="15"/>
      <c r="O517" s="17"/>
      <c r="S517" s="323"/>
    </row>
    <row r="518" spans="3:19" ht="15.75" customHeight="1">
      <c r="C518" s="15"/>
      <c r="D518" s="16" t="s">
        <v>37</v>
      </c>
      <c r="E518" s="328" t="s">
        <v>463</v>
      </c>
      <c r="F518" s="328"/>
      <c r="G518" s="328"/>
      <c r="H518" s="328"/>
      <c r="I518" s="328"/>
      <c r="J518" s="328"/>
      <c r="K518" s="328"/>
      <c r="L518" s="328"/>
      <c r="M518" s="328"/>
      <c r="N518" s="328"/>
      <c r="O518" s="17"/>
      <c r="S518" s="323"/>
    </row>
    <row r="519" spans="3:19" ht="4.5" customHeight="1">
      <c r="C519" s="15"/>
      <c r="D519" s="14"/>
      <c r="E519" s="290"/>
      <c r="F519" s="290"/>
      <c r="G519" s="290"/>
      <c r="H519" s="290"/>
      <c r="I519" s="290"/>
      <c r="J519" s="290"/>
      <c r="K519" s="290"/>
      <c r="L519" s="290"/>
      <c r="M519" s="290"/>
      <c r="N519" s="290"/>
      <c r="O519" s="17"/>
      <c r="S519" s="323"/>
    </row>
    <row r="520" spans="3:19" ht="15.75" customHeight="1">
      <c r="C520" s="15"/>
      <c r="D520" s="16" t="s">
        <v>38</v>
      </c>
      <c r="E520" s="328" t="s">
        <v>464</v>
      </c>
      <c r="F520" s="328"/>
      <c r="G520" s="328"/>
      <c r="H520" s="328"/>
      <c r="I520" s="328"/>
      <c r="J520" s="328"/>
      <c r="K520" s="328"/>
      <c r="L520" s="328"/>
      <c r="M520" s="328"/>
      <c r="N520" s="328"/>
      <c r="O520" s="17"/>
      <c r="S520" s="323"/>
    </row>
    <row r="521" spans="3:19" ht="4.5" customHeight="1">
      <c r="C521" s="15"/>
      <c r="D521" s="14"/>
      <c r="O521" s="17"/>
      <c r="S521" s="323"/>
    </row>
    <row r="522" spans="3:19" ht="15.75" customHeight="1">
      <c r="C522" s="15"/>
      <c r="D522" s="16" t="s">
        <v>39</v>
      </c>
      <c r="E522" s="328"/>
      <c r="F522" s="327"/>
      <c r="G522" s="327"/>
      <c r="H522" s="327"/>
      <c r="I522" s="327"/>
      <c r="J522" s="327"/>
      <c r="K522" s="327"/>
      <c r="L522" s="327"/>
      <c r="M522" s="327"/>
      <c r="N522" s="327"/>
      <c r="O522" s="17"/>
      <c r="S522" s="323"/>
    </row>
    <row r="523" spans="3:19" ht="4.5" customHeight="1">
      <c r="C523" s="15"/>
      <c r="D523" s="14"/>
      <c r="O523" s="17"/>
      <c r="S523" s="323"/>
    </row>
    <row r="524" spans="3:19" ht="15.75" customHeight="1">
      <c r="C524" s="15"/>
      <c r="D524" s="16" t="s">
        <v>40</v>
      </c>
      <c r="E524" s="328"/>
      <c r="F524" s="327"/>
      <c r="G524" s="327"/>
      <c r="H524" s="327"/>
      <c r="I524" s="327"/>
      <c r="J524" s="327"/>
      <c r="K524" s="327"/>
      <c r="L524" s="327"/>
      <c r="M524" s="327"/>
      <c r="N524" s="327"/>
      <c r="O524" s="17"/>
      <c r="S524" s="323"/>
    </row>
    <row r="525" spans="3:19" ht="4.5" customHeight="1">
      <c r="C525" s="15"/>
      <c r="D525" s="14"/>
      <c r="O525" s="17"/>
      <c r="S525" s="323"/>
    </row>
    <row r="526" spans="3:19" ht="15.75" customHeight="1">
      <c r="C526" s="15"/>
      <c r="D526" s="16" t="s">
        <v>41</v>
      </c>
      <c r="E526" s="328"/>
      <c r="F526" s="327"/>
      <c r="G526" s="327"/>
      <c r="H526" s="327"/>
      <c r="I526" s="327"/>
      <c r="J526" s="327"/>
      <c r="K526" s="327"/>
      <c r="L526" s="327"/>
      <c r="M526" s="327"/>
      <c r="N526" s="327"/>
      <c r="O526" s="17"/>
      <c r="S526" s="323"/>
    </row>
    <row r="527" spans="3:19" ht="4.5" customHeight="1" thickBot="1">
      <c r="C527" s="64"/>
      <c r="D527" s="18"/>
      <c r="E527" s="18"/>
      <c r="F527" s="18"/>
      <c r="G527" s="18"/>
      <c r="H527" s="18"/>
      <c r="I527" s="18"/>
      <c r="J527" s="18"/>
      <c r="K527" s="18"/>
      <c r="L527" s="18"/>
      <c r="M527" s="18"/>
      <c r="N527" s="18"/>
      <c r="O527" s="66"/>
      <c r="S527" s="323"/>
    </row>
    <row r="528" spans="3:19" ht="15.75" customHeight="1">
      <c r="C528" s="12" t="s">
        <v>366</v>
      </c>
      <c r="D528" s="59"/>
      <c r="E528" s="59"/>
      <c r="F528" s="59"/>
      <c r="G528" s="59"/>
      <c r="H528" s="59"/>
      <c r="I528" s="59"/>
      <c r="J528" s="59"/>
      <c r="K528" s="59"/>
      <c r="L528" s="59"/>
      <c r="M528" s="59"/>
      <c r="N528" s="59"/>
      <c r="O528" s="60"/>
      <c r="S528" s="323" t="s">
        <v>191</v>
      </c>
    </row>
    <row r="529" spans="3:19" ht="4.5" customHeight="1">
      <c r="C529" s="15"/>
      <c r="O529" s="17"/>
      <c r="S529" s="323"/>
    </row>
    <row r="530" spans="3:19" ht="15.75" customHeight="1">
      <c r="C530" s="15"/>
      <c r="D530" s="16" t="s">
        <v>37</v>
      </c>
      <c r="E530" s="328" t="s">
        <v>465</v>
      </c>
      <c r="F530" s="328"/>
      <c r="G530" s="328"/>
      <c r="H530" s="328"/>
      <c r="I530" s="328"/>
      <c r="J530" s="328"/>
      <c r="K530" s="328"/>
      <c r="L530" s="328"/>
      <c r="M530" s="328"/>
      <c r="N530" s="328"/>
      <c r="O530" s="17"/>
      <c r="S530" s="323"/>
    </row>
    <row r="531" spans="3:19" ht="4.5" customHeight="1">
      <c r="C531" s="15"/>
      <c r="D531" s="14"/>
      <c r="E531" s="290"/>
      <c r="F531" s="290"/>
      <c r="G531" s="290"/>
      <c r="H531" s="290"/>
      <c r="I531" s="290"/>
      <c r="J531" s="290"/>
      <c r="K531" s="290"/>
      <c r="L531" s="290"/>
      <c r="M531" s="290"/>
      <c r="N531" s="290"/>
      <c r="O531" s="17"/>
      <c r="S531" s="323"/>
    </row>
    <row r="532" spans="3:19" ht="15.75" customHeight="1">
      <c r="C532" s="15"/>
      <c r="D532" s="16" t="s">
        <v>38</v>
      </c>
      <c r="E532" s="328" t="s">
        <v>466</v>
      </c>
      <c r="F532" s="328"/>
      <c r="G532" s="328"/>
      <c r="H532" s="328"/>
      <c r="I532" s="328"/>
      <c r="J532" s="328"/>
      <c r="K532" s="328"/>
      <c r="L532" s="328"/>
      <c r="M532" s="328"/>
      <c r="N532" s="328"/>
      <c r="O532" s="17"/>
      <c r="S532" s="323"/>
    </row>
    <row r="533" spans="3:19" ht="4.5" customHeight="1">
      <c r="C533" s="15"/>
      <c r="D533" s="14"/>
      <c r="E533" s="290"/>
      <c r="F533" s="290"/>
      <c r="G533" s="290"/>
      <c r="H533" s="290"/>
      <c r="I533" s="290"/>
      <c r="J533" s="290"/>
      <c r="K533" s="290"/>
      <c r="L533" s="290"/>
      <c r="M533" s="290"/>
      <c r="N533" s="290"/>
      <c r="O533" s="17"/>
      <c r="S533" s="323"/>
    </row>
    <row r="534" spans="3:19" ht="15.75" customHeight="1">
      <c r="C534" s="15"/>
      <c r="D534" s="16" t="s">
        <v>39</v>
      </c>
      <c r="E534" s="328" t="s">
        <v>467</v>
      </c>
      <c r="F534" s="328"/>
      <c r="G534" s="328"/>
      <c r="H534" s="328"/>
      <c r="I534" s="328"/>
      <c r="J534" s="328"/>
      <c r="K534" s="328"/>
      <c r="L534" s="328"/>
      <c r="M534" s="328"/>
      <c r="N534" s="328"/>
      <c r="O534" s="17"/>
      <c r="S534" s="323"/>
    </row>
    <row r="535" spans="3:19" ht="4.5" customHeight="1">
      <c r="C535" s="15"/>
      <c r="D535" s="14"/>
      <c r="E535" s="290"/>
      <c r="F535" s="290"/>
      <c r="G535" s="290"/>
      <c r="H535" s="290"/>
      <c r="I535" s="290"/>
      <c r="J535" s="290"/>
      <c r="K535" s="290"/>
      <c r="L535" s="290"/>
      <c r="M535" s="290"/>
      <c r="N535" s="290"/>
      <c r="O535" s="17"/>
      <c r="S535" s="323"/>
    </row>
    <row r="536" spans="3:19" ht="15.75" customHeight="1">
      <c r="C536" s="15"/>
      <c r="D536" s="16" t="s">
        <v>40</v>
      </c>
      <c r="E536" s="328" t="s">
        <v>468</v>
      </c>
      <c r="F536" s="328"/>
      <c r="G536" s="328"/>
      <c r="H536" s="328"/>
      <c r="I536" s="328"/>
      <c r="J536" s="328"/>
      <c r="K536" s="328"/>
      <c r="L536" s="328"/>
      <c r="M536" s="328"/>
      <c r="N536" s="328"/>
      <c r="O536" s="17"/>
      <c r="S536" s="323"/>
    </row>
    <row r="537" spans="3:19" ht="4.5" customHeight="1">
      <c r="C537" s="15"/>
      <c r="D537" s="14"/>
      <c r="E537" s="290"/>
      <c r="F537" s="290"/>
      <c r="G537" s="290"/>
      <c r="H537" s="290"/>
      <c r="I537" s="290"/>
      <c r="J537" s="290"/>
      <c r="K537" s="290"/>
      <c r="L537" s="290"/>
      <c r="M537" s="290"/>
      <c r="N537" s="290"/>
      <c r="O537" s="17"/>
      <c r="S537" s="323"/>
    </row>
    <row r="538" spans="3:19" ht="15.75" customHeight="1">
      <c r="C538" s="15"/>
      <c r="D538" s="16" t="s">
        <v>41</v>
      </c>
      <c r="E538" s="328" t="s">
        <v>469</v>
      </c>
      <c r="F538" s="328"/>
      <c r="G538" s="328"/>
      <c r="H538" s="328"/>
      <c r="I538" s="328"/>
      <c r="J538" s="328"/>
      <c r="K538" s="328"/>
      <c r="L538" s="328"/>
      <c r="M538" s="328"/>
      <c r="N538" s="328"/>
      <c r="O538" s="17"/>
      <c r="S538" s="323"/>
    </row>
    <row r="539" spans="3:19" ht="4.5" customHeight="1" thickBot="1">
      <c r="C539" s="64"/>
      <c r="D539" s="18"/>
      <c r="E539" s="18"/>
      <c r="F539" s="18"/>
      <c r="G539" s="18"/>
      <c r="H539" s="18"/>
      <c r="I539" s="18"/>
      <c r="J539" s="18"/>
      <c r="K539" s="18"/>
      <c r="L539" s="18"/>
      <c r="M539" s="18"/>
      <c r="N539" s="18"/>
      <c r="O539" s="66"/>
      <c r="S539" s="323"/>
    </row>
    <row r="540" spans="3:19" ht="15.75" customHeight="1">
      <c r="C540" s="12" t="s">
        <v>367</v>
      </c>
      <c r="D540" s="59"/>
      <c r="E540" s="59"/>
      <c r="F540" s="59"/>
      <c r="G540" s="59"/>
      <c r="H540" s="59"/>
      <c r="I540" s="59"/>
      <c r="J540" s="59"/>
      <c r="K540" s="59"/>
      <c r="L540" s="59"/>
      <c r="M540" s="59"/>
      <c r="N540" s="59"/>
      <c r="O540" s="60"/>
      <c r="S540" s="323" t="s">
        <v>191</v>
      </c>
    </row>
    <row r="541" spans="3:19" ht="15.75" customHeight="1">
      <c r="C541" s="10"/>
      <c r="D541" s="167"/>
      <c r="E541" s="167"/>
      <c r="F541" s="167"/>
      <c r="G541" s="167"/>
      <c r="H541" s="167"/>
      <c r="I541" s="167"/>
      <c r="J541" s="167"/>
      <c r="K541" s="167"/>
      <c r="L541" s="167"/>
      <c r="M541" s="167"/>
      <c r="N541" s="168" t="s">
        <v>12</v>
      </c>
      <c r="O541" s="17"/>
      <c r="S541" s="323"/>
    </row>
    <row r="542" spans="3:19" ht="4.5" customHeight="1" thickBot="1">
      <c r="C542" s="15"/>
      <c r="D542" s="167"/>
      <c r="E542" s="167"/>
      <c r="F542" s="167"/>
      <c r="G542" s="167"/>
      <c r="H542" s="167"/>
      <c r="I542" s="167"/>
      <c r="J542" s="167"/>
      <c r="K542" s="167"/>
      <c r="L542" s="167"/>
      <c r="M542" s="167"/>
      <c r="N542" s="167"/>
      <c r="O542" s="17"/>
      <c r="S542" s="323"/>
    </row>
    <row r="543" spans="3:19" ht="15" customHeight="1" thickBot="1">
      <c r="C543" s="15"/>
      <c r="D543" s="167" t="s">
        <v>74</v>
      </c>
      <c r="E543" s="167"/>
      <c r="F543" s="167"/>
      <c r="G543" s="167"/>
      <c r="H543" s="167"/>
      <c r="I543" s="167"/>
      <c r="J543" s="167"/>
      <c r="K543" s="167"/>
      <c r="L543" s="167"/>
      <c r="M543" s="167"/>
      <c r="N543" s="305"/>
      <c r="O543" s="17"/>
      <c r="S543" s="323"/>
    </row>
    <row r="544" spans="3:19" ht="4.5" customHeight="1" thickBot="1">
      <c r="C544" s="15"/>
      <c r="D544" s="167"/>
      <c r="E544" s="167"/>
      <c r="F544" s="167"/>
      <c r="G544" s="167"/>
      <c r="H544" s="167"/>
      <c r="I544" s="167"/>
      <c r="J544" s="167"/>
      <c r="K544" s="167"/>
      <c r="L544" s="167"/>
      <c r="M544" s="167"/>
      <c r="N544" s="167"/>
      <c r="O544" s="17"/>
      <c r="S544" s="323"/>
    </row>
    <row r="545" spans="3:19" ht="15" customHeight="1" thickBot="1">
      <c r="C545" s="15"/>
      <c r="D545" s="167" t="s">
        <v>75</v>
      </c>
      <c r="E545" s="167"/>
      <c r="F545" s="167"/>
      <c r="G545" s="167"/>
      <c r="H545" s="167"/>
      <c r="I545" s="167"/>
      <c r="J545" s="167"/>
      <c r="K545" s="167"/>
      <c r="L545" s="167"/>
      <c r="M545" s="167"/>
      <c r="N545" s="305">
        <v>35</v>
      </c>
      <c r="O545" s="17"/>
      <c r="S545" s="323"/>
    </row>
    <row r="546" spans="3:19" ht="4.5" customHeight="1" thickBot="1">
      <c r="C546" s="15"/>
      <c r="D546" s="167"/>
      <c r="E546" s="167"/>
      <c r="F546" s="167"/>
      <c r="G546" s="167"/>
      <c r="H546" s="167"/>
      <c r="I546" s="167"/>
      <c r="J546" s="167"/>
      <c r="K546" s="167"/>
      <c r="L546" s="167"/>
      <c r="M546" s="167"/>
      <c r="N546" s="167"/>
      <c r="O546" s="17"/>
      <c r="S546" s="323"/>
    </row>
    <row r="547" spans="3:19" ht="15" customHeight="1" thickBot="1">
      <c r="C547" s="15"/>
      <c r="D547" s="167" t="s">
        <v>76</v>
      </c>
      <c r="E547" s="167"/>
      <c r="F547" s="167"/>
      <c r="G547" s="167"/>
      <c r="H547" s="167"/>
      <c r="I547" s="167"/>
      <c r="J547" s="167"/>
      <c r="K547" s="167"/>
      <c r="L547" s="167"/>
      <c r="M547" s="167"/>
      <c r="N547" s="305">
        <v>21</v>
      </c>
      <c r="O547" s="17"/>
      <c r="S547" s="323"/>
    </row>
    <row r="548" spans="3:19" ht="4.5" customHeight="1" thickBot="1">
      <c r="C548" s="15"/>
      <c r="D548" s="167"/>
      <c r="E548" s="167"/>
      <c r="F548" s="167"/>
      <c r="G548" s="167"/>
      <c r="H548" s="167"/>
      <c r="I548" s="167"/>
      <c r="J548" s="167"/>
      <c r="K548" s="167"/>
      <c r="L548" s="167"/>
      <c r="M548" s="167"/>
      <c r="N548" s="167"/>
      <c r="O548" s="17"/>
      <c r="S548" s="323"/>
    </row>
    <row r="549" spans="3:19" s="180" customFormat="1" ht="16.899999999999999" customHeight="1" thickBot="1">
      <c r="C549" s="15"/>
      <c r="D549" s="167" t="s">
        <v>329</v>
      </c>
      <c r="E549" s="167"/>
      <c r="F549" s="167"/>
      <c r="G549" s="167"/>
      <c r="H549" s="167"/>
      <c r="I549" s="167"/>
      <c r="J549" s="167"/>
      <c r="K549" s="167"/>
      <c r="L549" s="167"/>
      <c r="M549" s="167"/>
      <c r="N549" s="305">
        <v>7889</v>
      </c>
      <c r="O549" s="17"/>
      <c r="S549" s="323"/>
    </row>
    <row r="550" spans="3:19" s="180" customFormat="1" ht="3.6" customHeight="1" thickBot="1">
      <c r="C550" s="15"/>
      <c r="D550" s="167"/>
      <c r="E550" s="167"/>
      <c r="F550" s="167"/>
      <c r="G550" s="167"/>
      <c r="H550" s="167"/>
      <c r="I550" s="167"/>
      <c r="J550" s="167"/>
      <c r="K550" s="167"/>
      <c r="L550" s="167"/>
      <c r="M550" s="167"/>
      <c r="N550" s="167"/>
      <c r="O550" s="17"/>
      <c r="S550" s="323"/>
    </row>
    <row r="551" spans="3:19" s="180" customFormat="1" ht="16.899999999999999" customHeight="1" thickBot="1">
      <c r="C551" s="15"/>
      <c r="D551" s="167" t="s">
        <v>330</v>
      </c>
      <c r="E551" s="167"/>
      <c r="F551" s="167"/>
      <c r="G551" s="167"/>
      <c r="H551" s="167"/>
      <c r="I551" s="167"/>
      <c r="J551" s="167"/>
      <c r="K551" s="167"/>
      <c r="L551" s="167"/>
      <c r="M551" s="167"/>
      <c r="N551" s="305">
        <v>12222</v>
      </c>
      <c r="O551" s="17"/>
      <c r="S551" s="323"/>
    </row>
    <row r="552" spans="3:19" s="180" customFormat="1" ht="3.6" customHeight="1" thickBot="1">
      <c r="C552" s="15"/>
      <c r="D552" s="167"/>
      <c r="E552" s="167"/>
      <c r="F552" s="167"/>
      <c r="G552" s="167"/>
      <c r="H552" s="167"/>
      <c r="I552" s="167"/>
      <c r="J552" s="167"/>
      <c r="K552" s="167"/>
      <c r="L552" s="167"/>
      <c r="M552" s="167"/>
      <c r="N552" s="167"/>
      <c r="O552" s="17"/>
      <c r="S552" s="323"/>
    </row>
    <row r="553" spans="3:19" ht="15" customHeight="1" thickBot="1">
      <c r="C553" s="15"/>
      <c r="D553" s="167" t="s">
        <v>194</v>
      </c>
      <c r="E553" s="167"/>
      <c r="F553" s="167"/>
      <c r="G553" s="167"/>
      <c r="H553" s="167"/>
      <c r="I553" s="167"/>
      <c r="J553" s="167"/>
      <c r="K553" s="167"/>
      <c r="L553" s="167"/>
      <c r="M553" s="167"/>
      <c r="N553" s="305"/>
      <c r="O553" s="17"/>
      <c r="S553" s="323"/>
    </row>
    <row r="554" spans="3:19" ht="4.5" customHeight="1" thickBot="1">
      <c r="C554" s="15"/>
      <c r="D554" s="167"/>
      <c r="E554" s="167"/>
      <c r="F554" s="167"/>
      <c r="G554" s="167"/>
      <c r="H554" s="167"/>
      <c r="I554" s="167"/>
      <c r="J554" s="167"/>
      <c r="K554" s="167"/>
      <c r="L554" s="167"/>
      <c r="M554" s="167"/>
      <c r="N554" s="167"/>
      <c r="O554" s="17"/>
      <c r="S554" s="323"/>
    </row>
    <row r="555" spans="3:19" ht="15" customHeight="1" thickBot="1">
      <c r="C555" s="303"/>
      <c r="D555" s="13" t="s">
        <v>195</v>
      </c>
      <c r="E555" s="13"/>
      <c r="F555" s="13"/>
      <c r="G555" s="13"/>
      <c r="H555" s="13"/>
      <c r="I555" s="13"/>
      <c r="J555" s="13"/>
      <c r="K555" s="13"/>
      <c r="L555" s="13"/>
      <c r="M555" s="13"/>
      <c r="N555" s="305"/>
      <c r="O555" s="304"/>
      <c r="S555" s="323"/>
    </row>
    <row r="556" spans="3:19" ht="15.75" customHeight="1">
      <c r="C556" s="355" t="s">
        <v>368</v>
      </c>
      <c r="D556" s="356"/>
      <c r="E556" s="356"/>
      <c r="F556" s="356"/>
      <c r="G556" s="356"/>
      <c r="H556" s="356"/>
      <c r="I556" s="356"/>
      <c r="J556" s="356"/>
      <c r="K556" s="356"/>
      <c r="L556" s="356"/>
      <c r="M556" s="356"/>
      <c r="N556" s="356"/>
      <c r="O556" s="357"/>
      <c r="S556" s="323" t="s">
        <v>191</v>
      </c>
    </row>
    <row r="557" spans="3:19">
      <c r="C557" s="15"/>
      <c r="N557" s="52" t="s">
        <v>196</v>
      </c>
      <c r="O557" s="17"/>
      <c r="S557" s="323"/>
    </row>
    <row r="558" spans="3:19" ht="4.5" customHeight="1" thickBot="1">
      <c r="C558" s="15"/>
      <c r="O558" s="17"/>
      <c r="S558" s="323"/>
    </row>
    <row r="559" spans="3:19" ht="15.75" customHeight="1" thickBot="1">
      <c r="C559" s="15"/>
      <c r="D559" s="353" t="s">
        <v>274</v>
      </c>
      <c r="E559" s="353"/>
      <c r="F559" s="353"/>
      <c r="G559" s="353"/>
      <c r="H559" s="353"/>
      <c r="I559" s="353"/>
      <c r="J559" s="353"/>
      <c r="K559" s="353"/>
      <c r="L559" s="353"/>
      <c r="N559" s="148" t="s">
        <v>470</v>
      </c>
      <c r="O559" s="17"/>
      <c r="S559" s="323"/>
    </row>
    <row r="560" spans="3:19" ht="4.5" customHeight="1" thickBot="1">
      <c r="C560" s="15"/>
      <c r="N560" s="289"/>
      <c r="O560" s="17"/>
      <c r="S560" s="323"/>
    </row>
    <row r="561" spans="3:19" ht="15.75" customHeight="1" thickBot="1">
      <c r="C561" s="15"/>
      <c r="D561" s="353" t="s">
        <v>77</v>
      </c>
      <c r="E561" s="353"/>
      <c r="F561" s="353"/>
      <c r="G561" s="353"/>
      <c r="H561" s="353"/>
      <c r="I561" s="353"/>
      <c r="J561" s="353"/>
      <c r="K561" s="353"/>
      <c r="L561" s="353"/>
      <c r="N561" s="148" t="s">
        <v>470</v>
      </c>
      <c r="O561" s="17"/>
      <c r="S561" s="323"/>
    </row>
    <row r="562" spans="3:19" ht="3.75" customHeight="1">
      <c r="C562" s="15"/>
      <c r="O562" s="17"/>
      <c r="S562" s="323"/>
    </row>
    <row r="563" spans="3:19" ht="15.75" thickBot="1">
      <c r="C563" s="15"/>
      <c r="N563" s="52" t="s">
        <v>276</v>
      </c>
      <c r="O563" s="17"/>
      <c r="S563" s="323"/>
    </row>
    <row r="564" spans="3:19" ht="15.75" thickBot="1">
      <c r="C564" s="15"/>
      <c r="D564" s="354" t="s">
        <v>271</v>
      </c>
      <c r="E564" s="354"/>
      <c r="F564" s="354"/>
      <c r="G564" s="354"/>
      <c r="H564" s="354"/>
      <c r="I564" s="354"/>
      <c r="J564" s="354"/>
      <c r="K564" s="354"/>
      <c r="L564" s="354"/>
      <c r="N564" s="153">
        <v>0.1288</v>
      </c>
      <c r="O564" s="17"/>
      <c r="S564" s="323"/>
    </row>
    <row r="565" spans="3:19" ht="4.5" customHeight="1" thickBot="1">
      <c r="C565" s="15"/>
      <c r="O565" s="17"/>
      <c r="S565" s="323"/>
    </row>
    <row r="566" spans="3:19" ht="18.75" customHeight="1" thickBot="1">
      <c r="C566" s="15"/>
      <c r="D566" s="353" t="s">
        <v>272</v>
      </c>
      <c r="E566" s="353"/>
      <c r="F566" s="353"/>
      <c r="G566" s="353"/>
      <c r="H566" s="353"/>
      <c r="I566" s="353"/>
      <c r="J566" s="353"/>
      <c r="K566" s="353"/>
      <c r="L566" s="353"/>
      <c r="N566" s="153">
        <v>2.9600000000000001E-2</v>
      </c>
      <c r="O566" s="17"/>
      <c r="S566" s="323"/>
    </row>
    <row r="567" spans="3:19" ht="4.5" customHeight="1" thickBot="1">
      <c r="C567" s="15"/>
      <c r="O567" s="17"/>
      <c r="S567" s="323"/>
    </row>
    <row r="568" spans="3:19" ht="21.75" customHeight="1" thickBot="1">
      <c r="C568" s="15"/>
      <c r="D568" s="353" t="s">
        <v>273</v>
      </c>
      <c r="E568" s="353"/>
      <c r="F568" s="353"/>
      <c r="G568" s="353"/>
      <c r="H568" s="353"/>
      <c r="I568" s="353"/>
      <c r="J568" s="353"/>
      <c r="K568" s="353"/>
      <c r="L568" s="353"/>
      <c r="N568" s="153">
        <v>3.7400000000000003E-2</v>
      </c>
      <c r="O568" s="17"/>
      <c r="S568" s="323"/>
    </row>
    <row r="569" spans="3:19" ht="4.5" customHeight="1">
      <c r="C569" s="15"/>
      <c r="O569" s="17"/>
      <c r="S569" s="323"/>
    </row>
    <row r="570" spans="3:19" ht="4.5" customHeight="1">
      <c r="C570" s="15"/>
      <c r="O570" s="17"/>
      <c r="S570" s="323"/>
    </row>
    <row r="571" spans="3:19" ht="4.5" customHeight="1" thickBot="1">
      <c r="C571" s="15"/>
      <c r="O571" s="17"/>
      <c r="S571" s="323"/>
    </row>
    <row r="572" spans="3:19" ht="15.75" customHeight="1" thickBot="1">
      <c r="C572" s="15"/>
      <c r="D572" s="353" t="s">
        <v>275</v>
      </c>
      <c r="E572" s="353"/>
      <c r="F572" s="353"/>
      <c r="G572" s="353"/>
      <c r="H572" s="353"/>
      <c r="I572" s="353"/>
      <c r="J572" s="353"/>
      <c r="K572" s="353"/>
      <c r="L572" s="353"/>
      <c r="N572" s="153">
        <v>0.58819999999999995</v>
      </c>
      <c r="O572" s="17"/>
      <c r="S572" s="323"/>
    </row>
    <row r="573" spans="3:19" ht="4.5" customHeight="1">
      <c r="C573" s="15"/>
      <c r="O573" s="17"/>
      <c r="S573" s="323"/>
    </row>
    <row r="574" spans="3:19" ht="4.5" customHeight="1" thickBot="1">
      <c r="C574" s="64"/>
      <c r="D574" s="18"/>
      <c r="E574" s="18"/>
      <c r="F574" s="18"/>
      <c r="G574" s="18"/>
      <c r="H574" s="18"/>
      <c r="I574" s="18"/>
      <c r="J574" s="18"/>
      <c r="K574" s="18"/>
      <c r="L574" s="18"/>
      <c r="M574" s="18"/>
      <c r="N574" s="18"/>
      <c r="O574" s="66"/>
      <c r="S574" s="323"/>
    </row>
    <row r="575" spans="3:19" ht="36.75" customHeight="1">
      <c r="C575" s="347" t="s">
        <v>331</v>
      </c>
      <c r="D575" s="348"/>
      <c r="E575" s="348"/>
      <c r="F575" s="348"/>
      <c r="G575" s="348"/>
      <c r="H575" s="348"/>
      <c r="I575" s="348"/>
      <c r="J575" s="348"/>
      <c r="K575" s="348"/>
      <c r="L575" s="348"/>
      <c r="M575" s="348"/>
      <c r="N575" s="348"/>
      <c r="O575" s="349"/>
      <c r="S575" s="323" t="s">
        <v>191</v>
      </c>
    </row>
    <row r="576" spans="3:19" ht="4.5" customHeight="1" thickBot="1">
      <c r="C576" s="15"/>
      <c r="O576" s="17"/>
      <c r="S576" s="323"/>
    </row>
    <row r="577" spans="3:19" ht="15" customHeight="1" thickBot="1">
      <c r="C577" s="15"/>
      <c r="D577" s="1" t="s">
        <v>13</v>
      </c>
      <c r="E577" s="13">
        <v>2021</v>
      </c>
      <c r="N577" s="305">
        <v>16091</v>
      </c>
      <c r="O577" s="17"/>
      <c r="S577" s="323"/>
    </row>
    <row r="578" spans="3:19" ht="4.5" customHeight="1" thickBot="1">
      <c r="C578" s="15"/>
      <c r="E578" s="1">
        <v>2021</v>
      </c>
      <c r="O578" s="17"/>
      <c r="S578" s="323"/>
    </row>
    <row r="579" spans="3:19" ht="15" customHeight="1" thickBot="1">
      <c r="C579" s="15"/>
      <c r="D579" s="1" t="s">
        <v>13</v>
      </c>
      <c r="E579" s="13">
        <v>2022</v>
      </c>
      <c r="N579" s="305">
        <v>19895</v>
      </c>
      <c r="O579" s="17"/>
      <c r="S579" s="323"/>
    </row>
    <row r="580" spans="3:19" ht="4.5" customHeight="1" thickBot="1">
      <c r="C580" s="15"/>
      <c r="E580" s="1">
        <v>2021</v>
      </c>
      <c r="O580" s="17"/>
      <c r="S580" s="323"/>
    </row>
    <row r="581" spans="3:19" ht="15" customHeight="1" thickBot="1">
      <c r="C581" s="15"/>
      <c r="D581" s="1" t="s">
        <v>13</v>
      </c>
      <c r="E581" s="13">
        <v>2023</v>
      </c>
      <c r="N581" s="305">
        <v>7568</v>
      </c>
      <c r="O581" s="17"/>
      <c r="S581" s="323"/>
    </row>
    <row r="582" spans="3:19" ht="4.5" customHeight="1" thickBot="1">
      <c r="C582" s="64"/>
      <c r="D582" s="18"/>
      <c r="E582" s="18"/>
      <c r="F582" s="18"/>
      <c r="G582" s="18"/>
      <c r="H582" s="18"/>
      <c r="I582" s="18"/>
      <c r="J582" s="18"/>
      <c r="K582" s="18"/>
      <c r="L582" s="18"/>
      <c r="M582" s="18"/>
      <c r="N582" s="18"/>
      <c r="O582" s="66"/>
      <c r="S582" s="323" t="s">
        <v>191</v>
      </c>
    </row>
    <row r="583" spans="3:19" ht="15.75" customHeight="1">
      <c r="C583" s="12" t="s">
        <v>200</v>
      </c>
      <c r="D583" s="59"/>
      <c r="E583" s="59"/>
      <c r="F583" s="59"/>
      <c r="G583" s="59"/>
      <c r="H583" s="59"/>
      <c r="I583" s="59"/>
      <c r="J583" s="59"/>
      <c r="K583" s="59"/>
      <c r="L583" s="59"/>
      <c r="M583" s="59"/>
      <c r="N583" s="59"/>
      <c r="O583" s="60"/>
      <c r="S583" s="323"/>
    </row>
    <row r="584" spans="3:19" ht="15.75" customHeight="1" thickBot="1">
      <c r="C584" s="15"/>
      <c r="D584" s="201" t="s">
        <v>13</v>
      </c>
      <c r="E584" s="13">
        <v>2023</v>
      </c>
      <c r="N584" s="52" t="s">
        <v>12</v>
      </c>
      <c r="O584" s="17"/>
      <c r="S584" s="323"/>
    </row>
    <row r="585" spans="3:19" s="290" customFormat="1" ht="15.75" customHeight="1" thickBot="1">
      <c r="C585" s="15"/>
      <c r="D585" s="290" t="s">
        <v>462</v>
      </c>
      <c r="N585" s="148">
        <f>SUM(N587,N589,N591,N593,N595,N597,N599,N601,N603,N605,N607,N609,N611,N613,N615)</f>
        <v>18</v>
      </c>
      <c r="O585" s="17"/>
      <c r="S585" s="323"/>
    </row>
    <row r="586" spans="3:19" s="290" customFormat="1" ht="4.5" customHeight="1" thickBot="1">
      <c r="C586" s="15"/>
      <c r="O586" s="17"/>
      <c r="S586" s="323"/>
    </row>
    <row r="587" spans="3:19" ht="15.75" customHeight="1" thickBot="1">
      <c r="C587" s="15"/>
      <c r="D587" s="1" t="s">
        <v>170</v>
      </c>
      <c r="N587" s="148">
        <v>1</v>
      </c>
      <c r="O587" s="17"/>
      <c r="S587" s="323"/>
    </row>
    <row r="588" spans="3:19" ht="4.5" customHeight="1" thickBot="1">
      <c r="C588" s="15"/>
      <c r="N588" s="289"/>
      <c r="O588" s="17"/>
      <c r="S588" s="323"/>
    </row>
    <row r="589" spans="3:19" ht="15.75" customHeight="1" thickBot="1">
      <c r="C589" s="15"/>
      <c r="D589" s="1" t="s">
        <v>171</v>
      </c>
      <c r="N589" s="148">
        <v>1</v>
      </c>
      <c r="O589" s="17"/>
      <c r="S589" s="323"/>
    </row>
    <row r="590" spans="3:19" ht="4.5" customHeight="1" thickBot="1">
      <c r="C590" s="15"/>
      <c r="N590" s="289"/>
      <c r="O590" s="17"/>
      <c r="S590" s="323"/>
    </row>
    <row r="591" spans="3:19" ht="15.75" customHeight="1" thickBot="1">
      <c r="C591" s="15"/>
      <c r="D591" s="1" t="s">
        <v>199</v>
      </c>
      <c r="N591" s="148">
        <v>1</v>
      </c>
      <c r="O591" s="17"/>
      <c r="S591" s="323"/>
    </row>
    <row r="592" spans="3:19" ht="4.5" customHeight="1" thickBot="1">
      <c r="C592" s="15"/>
      <c r="N592" s="289"/>
      <c r="O592" s="17"/>
      <c r="S592" s="323"/>
    </row>
    <row r="593" spans="3:19" ht="15.75" customHeight="1" thickBot="1">
      <c r="C593" s="15"/>
      <c r="D593" s="1" t="s">
        <v>263</v>
      </c>
      <c r="N593" s="148">
        <v>3</v>
      </c>
      <c r="O593" s="17"/>
      <c r="S593" s="323"/>
    </row>
    <row r="594" spans="3:19" ht="4.5" customHeight="1" thickBot="1">
      <c r="C594" s="15"/>
      <c r="N594" s="289"/>
      <c r="O594" s="17"/>
      <c r="S594" s="323"/>
    </row>
    <row r="595" spans="3:19" ht="15.75" customHeight="1" thickBot="1">
      <c r="C595" s="15"/>
      <c r="D595" s="1" t="s">
        <v>255</v>
      </c>
      <c r="N595" s="148">
        <v>2</v>
      </c>
      <c r="O595" s="17"/>
      <c r="S595" s="323"/>
    </row>
    <row r="596" spans="3:19" ht="4.5" customHeight="1" thickBot="1">
      <c r="C596" s="15"/>
      <c r="N596" s="289"/>
      <c r="O596" s="17"/>
      <c r="S596" s="323"/>
    </row>
    <row r="597" spans="3:19" ht="15.75" customHeight="1" thickBot="1">
      <c r="C597" s="15"/>
      <c r="D597" s="1" t="s">
        <v>256</v>
      </c>
      <c r="N597" s="148">
        <v>1</v>
      </c>
      <c r="O597" s="17"/>
      <c r="S597" s="323"/>
    </row>
    <row r="598" spans="3:19" ht="4.5" customHeight="1" thickBot="1">
      <c r="C598" s="15"/>
      <c r="N598" s="289"/>
      <c r="O598" s="17"/>
      <c r="S598" s="323"/>
    </row>
    <row r="599" spans="3:19" ht="15.75" customHeight="1" thickBot="1">
      <c r="C599" s="15"/>
      <c r="D599" s="1" t="s">
        <v>257</v>
      </c>
      <c r="N599" s="148">
        <v>1</v>
      </c>
      <c r="O599" s="17"/>
      <c r="S599" s="323"/>
    </row>
    <row r="600" spans="3:19" ht="4.5" customHeight="1" thickBot="1">
      <c r="C600" s="15"/>
      <c r="N600" s="289"/>
      <c r="O600" s="17"/>
      <c r="S600" s="323"/>
    </row>
    <row r="601" spans="3:19" ht="15.75" customHeight="1" thickBot="1">
      <c r="C601" s="15"/>
      <c r="D601" s="1" t="s">
        <v>258</v>
      </c>
      <c r="N601" s="148">
        <v>1</v>
      </c>
      <c r="O601" s="17"/>
      <c r="S601" s="323"/>
    </row>
    <row r="602" spans="3:19" ht="4.5" customHeight="1" thickBot="1">
      <c r="C602" s="15"/>
      <c r="N602" s="289"/>
      <c r="O602" s="17"/>
      <c r="S602" s="323"/>
    </row>
    <row r="603" spans="3:19" ht="15.75" customHeight="1" thickBot="1">
      <c r="C603" s="15"/>
      <c r="D603" s="1" t="s">
        <v>264</v>
      </c>
      <c r="N603" s="148">
        <v>1</v>
      </c>
      <c r="O603" s="17"/>
      <c r="S603" s="323"/>
    </row>
    <row r="604" spans="3:19" ht="4.5" customHeight="1" thickBot="1">
      <c r="C604" s="15"/>
      <c r="N604" s="289"/>
      <c r="O604" s="17"/>
      <c r="S604" s="323"/>
    </row>
    <row r="605" spans="3:19" ht="15.75" customHeight="1" thickBot="1">
      <c r="C605" s="15"/>
      <c r="D605" s="1" t="s">
        <v>259</v>
      </c>
      <c r="N605" s="148">
        <v>1</v>
      </c>
      <c r="O605" s="17"/>
      <c r="S605" s="323"/>
    </row>
    <row r="606" spans="3:19" ht="4.5" customHeight="1" thickBot="1">
      <c r="C606" s="15"/>
      <c r="N606" s="289"/>
      <c r="O606" s="17"/>
      <c r="S606" s="323"/>
    </row>
    <row r="607" spans="3:19" ht="15.75" customHeight="1" thickBot="1">
      <c r="C607" s="15"/>
      <c r="D607" s="1" t="s">
        <v>260</v>
      </c>
      <c r="N607" s="148">
        <v>1</v>
      </c>
      <c r="O607" s="17"/>
      <c r="S607" s="323"/>
    </row>
    <row r="608" spans="3:19" ht="4.5" customHeight="1" thickBot="1">
      <c r="C608" s="15"/>
      <c r="N608" s="289"/>
      <c r="O608" s="17"/>
      <c r="S608" s="323"/>
    </row>
    <row r="609" spans="3:19" ht="15.75" customHeight="1" thickBot="1">
      <c r="C609" s="15"/>
      <c r="D609" s="1" t="s">
        <v>261</v>
      </c>
      <c r="N609" s="148">
        <v>1</v>
      </c>
      <c r="O609" s="17"/>
      <c r="S609" s="323"/>
    </row>
    <row r="610" spans="3:19" ht="4.5" customHeight="1" thickBot="1">
      <c r="C610" s="15"/>
      <c r="N610" s="289"/>
      <c r="O610" s="17"/>
      <c r="S610" s="323"/>
    </row>
    <row r="611" spans="3:19" ht="15.75" customHeight="1" thickBot="1">
      <c r="C611" s="15"/>
      <c r="D611" s="1" t="s">
        <v>262</v>
      </c>
      <c r="N611" s="148">
        <v>1</v>
      </c>
      <c r="O611" s="17"/>
      <c r="S611" s="323"/>
    </row>
    <row r="612" spans="3:19" ht="4.5" customHeight="1" thickBot="1">
      <c r="C612" s="15"/>
      <c r="N612" s="289"/>
      <c r="O612" s="17"/>
      <c r="S612" s="323"/>
    </row>
    <row r="613" spans="3:19" ht="15.75" customHeight="1" thickBot="1">
      <c r="C613" s="15"/>
      <c r="D613" s="1" t="s">
        <v>265</v>
      </c>
      <c r="N613" s="148">
        <v>1</v>
      </c>
      <c r="O613" s="17"/>
      <c r="S613" s="323"/>
    </row>
    <row r="614" spans="3:19" ht="4.5" customHeight="1" thickBot="1">
      <c r="C614" s="15"/>
      <c r="N614" s="289"/>
      <c r="O614" s="17"/>
      <c r="S614" s="323"/>
    </row>
    <row r="615" spans="3:19" ht="15.75" customHeight="1" thickBot="1">
      <c r="C615" s="15"/>
      <c r="D615" s="1" t="s">
        <v>172</v>
      </c>
      <c r="N615" s="148">
        <v>1</v>
      </c>
      <c r="O615" s="17"/>
      <c r="S615" s="323"/>
    </row>
    <row r="616" spans="3:19" ht="3.6" customHeight="1" thickBot="1">
      <c r="C616" s="15"/>
      <c r="O616" s="17"/>
      <c r="S616" s="323"/>
    </row>
    <row r="617" spans="3:19" ht="31.15" hidden="1" customHeight="1">
      <c r="C617" s="341" t="s">
        <v>333</v>
      </c>
      <c r="D617" s="342"/>
      <c r="E617" s="342"/>
      <c r="F617" s="342"/>
      <c r="G617" s="342"/>
      <c r="H617" s="342"/>
      <c r="I617" s="342"/>
      <c r="J617" s="342"/>
      <c r="K617" s="342"/>
      <c r="L617" s="342"/>
      <c r="M617" s="342"/>
      <c r="N617" s="342"/>
      <c r="O617" s="343"/>
      <c r="S617" s="380" t="s">
        <v>191</v>
      </c>
    </row>
    <row r="618" spans="3:19" ht="4.1500000000000004" hidden="1" customHeight="1">
      <c r="C618" s="42"/>
      <c r="O618" s="49"/>
      <c r="S618" s="380"/>
    </row>
    <row r="619" spans="3:19" ht="15.6" hidden="1" customHeight="1">
      <c r="C619" s="42"/>
      <c r="D619" s="9" t="s">
        <v>13</v>
      </c>
      <c r="E619" s="9">
        <v>2022</v>
      </c>
      <c r="F619" s="9"/>
      <c r="G619" s="9"/>
      <c r="H619" s="9"/>
      <c r="I619" s="9"/>
      <c r="J619" s="9"/>
      <c r="K619" s="9"/>
      <c r="L619" s="9"/>
      <c r="M619" s="9"/>
      <c r="N619" s="184" t="s">
        <v>198</v>
      </c>
      <c r="O619" s="49"/>
      <c r="S619" s="380"/>
    </row>
    <row r="620" spans="3:19" ht="4.1500000000000004" hidden="1" customHeight="1">
      <c r="C620" s="42"/>
      <c r="D620" s="9"/>
      <c r="E620" s="9"/>
      <c r="F620" s="9"/>
      <c r="G620" s="9"/>
      <c r="H620" s="9"/>
      <c r="I620" s="9"/>
      <c r="J620" s="9"/>
      <c r="K620" s="9"/>
      <c r="L620" s="9"/>
      <c r="M620" s="9"/>
      <c r="N620" s="9"/>
      <c r="O620" s="49"/>
      <c r="S620" s="380"/>
    </row>
    <row r="621" spans="3:19" ht="15.75" hidden="1" customHeight="1" thickBot="1">
      <c r="C621" s="42"/>
      <c r="D621" s="339" t="s">
        <v>332</v>
      </c>
      <c r="E621" s="339"/>
      <c r="F621" s="339"/>
      <c r="G621" s="339"/>
      <c r="H621" s="339"/>
      <c r="I621" s="185"/>
      <c r="J621" s="186">
        <v>88</v>
      </c>
      <c r="K621" s="185"/>
      <c r="L621" s="185"/>
      <c r="M621" s="9"/>
      <c r="N621" s="9"/>
      <c r="O621" s="49"/>
      <c r="S621" s="380"/>
    </row>
    <row r="622" spans="3:19" ht="18" hidden="1" customHeight="1" thickBot="1">
      <c r="C622" s="42"/>
      <c r="D622" s="339"/>
      <c r="E622" s="339"/>
      <c r="F622" s="339"/>
      <c r="G622" s="339"/>
      <c r="H622" s="339"/>
      <c r="I622" s="185"/>
      <c r="J622" s="185"/>
      <c r="K622" s="185"/>
      <c r="L622" s="185"/>
      <c r="M622" s="9"/>
      <c r="N622" s="187">
        <f>(J621/J625)*100</f>
        <v>9.9099099099099099</v>
      </c>
      <c r="O622" s="49"/>
      <c r="S622" s="380"/>
    </row>
    <row r="623" spans="3:19" ht="21.6" hidden="1" customHeight="1">
      <c r="C623" s="42"/>
      <c r="D623" s="339"/>
      <c r="E623" s="339"/>
      <c r="F623" s="339"/>
      <c r="G623" s="339"/>
      <c r="H623" s="339"/>
      <c r="I623" s="185"/>
      <c r="J623" s="185"/>
      <c r="K623" s="185"/>
      <c r="L623" s="185"/>
      <c r="M623" s="9"/>
      <c r="N623" s="9"/>
      <c r="O623" s="49"/>
      <c r="S623" s="380"/>
    </row>
    <row r="624" spans="3:19" ht="7.9" hidden="1" customHeight="1">
      <c r="C624" s="42"/>
      <c r="D624" s="9"/>
      <c r="E624" s="9"/>
      <c r="F624" s="9"/>
      <c r="G624" s="9"/>
      <c r="H624" s="9"/>
      <c r="I624" s="9"/>
      <c r="J624" s="9"/>
      <c r="K624" s="9"/>
      <c r="L624" s="9"/>
      <c r="M624" s="9"/>
      <c r="N624" s="9"/>
      <c r="O624" s="49"/>
      <c r="S624" s="380"/>
    </row>
    <row r="625" spans="3:19" ht="15.6" hidden="1" customHeight="1" thickBot="1">
      <c r="C625" s="42"/>
      <c r="D625" s="340" t="s">
        <v>201</v>
      </c>
      <c r="E625" s="340"/>
      <c r="F625" s="340"/>
      <c r="G625" s="340"/>
      <c r="H625" s="340"/>
      <c r="I625" s="9"/>
      <c r="J625" s="186">
        <v>888</v>
      </c>
      <c r="K625" s="9"/>
      <c r="L625" s="9"/>
      <c r="M625" s="9"/>
      <c r="N625" s="9"/>
      <c r="O625" s="49"/>
      <c r="S625" s="380"/>
    </row>
    <row r="626" spans="3:19" ht="4.1500000000000004" hidden="1" customHeight="1" thickBot="1">
      <c r="C626" s="82"/>
      <c r="D626" s="85"/>
      <c r="E626" s="85"/>
      <c r="F626" s="85"/>
      <c r="G626" s="85"/>
      <c r="H626" s="85"/>
      <c r="I626" s="85"/>
      <c r="J626" s="85"/>
      <c r="K626" s="85"/>
      <c r="L626" s="85"/>
      <c r="M626" s="85"/>
      <c r="N626" s="85"/>
      <c r="O626" s="83"/>
      <c r="S626" s="380"/>
    </row>
    <row r="627" spans="3:19" ht="0.6" hidden="1" customHeight="1" thickBot="1">
      <c r="C627" s="344" t="s">
        <v>78</v>
      </c>
      <c r="D627" s="345"/>
      <c r="E627" s="345"/>
      <c r="F627" s="345"/>
      <c r="G627" s="345"/>
      <c r="H627" s="345"/>
      <c r="I627" s="345"/>
      <c r="J627" s="345"/>
      <c r="K627" s="345"/>
      <c r="L627" s="345"/>
      <c r="M627" s="345"/>
      <c r="N627" s="345"/>
      <c r="O627" s="346"/>
      <c r="S627" s="323" t="s">
        <v>191</v>
      </c>
    </row>
    <row r="628" spans="3:19" ht="4.1500000000000004" hidden="1" customHeight="1" thickBot="1">
      <c r="C628" s="15"/>
      <c r="O628" s="17"/>
      <c r="S628" s="323"/>
    </row>
    <row r="629" spans="3:19" ht="15.6" hidden="1" customHeight="1" thickBot="1">
      <c r="C629" s="15"/>
      <c r="D629" s="16" t="s">
        <v>37</v>
      </c>
      <c r="E629" s="328"/>
      <c r="F629" s="327"/>
      <c r="G629" s="327"/>
      <c r="H629" s="327"/>
      <c r="I629" s="327"/>
      <c r="J629" s="327"/>
      <c r="K629" s="327"/>
      <c r="L629" s="327"/>
      <c r="M629" s="327"/>
      <c r="N629" s="327"/>
      <c r="O629" s="17"/>
      <c r="S629" s="323"/>
    </row>
    <row r="630" spans="3:19" ht="4.1500000000000004" hidden="1" customHeight="1" thickBot="1">
      <c r="C630" s="15"/>
      <c r="D630" s="14"/>
      <c r="O630" s="17"/>
      <c r="S630" s="323"/>
    </row>
    <row r="631" spans="3:19" ht="15.6" hidden="1" customHeight="1" thickBot="1">
      <c r="C631" s="15"/>
      <c r="D631" s="16" t="s">
        <v>38</v>
      </c>
      <c r="E631" s="328"/>
      <c r="F631" s="327"/>
      <c r="G631" s="327"/>
      <c r="H631" s="327"/>
      <c r="I631" s="327"/>
      <c r="J631" s="327"/>
      <c r="K631" s="327"/>
      <c r="L631" s="327"/>
      <c r="M631" s="327"/>
      <c r="N631" s="327"/>
      <c r="O631" s="17"/>
      <c r="S631" s="323"/>
    </row>
    <row r="632" spans="3:19" ht="4.1500000000000004" hidden="1" customHeight="1" thickBot="1">
      <c r="C632" s="15"/>
      <c r="D632" s="14"/>
      <c r="O632" s="17"/>
      <c r="S632" s="323"/>
    </row>
    <row r="633" spans="3:19" ht="15.6" hidden="1" customHeight="1" thickBot="1">
      <c r="C633" s="15"/>
      <c r="D633" s="16" t="s">
        <v>39</v>
      </c>
      <c r="E633" s="328"/>
      <c r="F633" s="327"/>
      <c r="G633" s="327"/>
      <c r="H633" s="327"/>
      <c r="I633" s="327"/>
      <c r="J633" s="327"/>
      <c r="K633" s="327"/>
      <c r="L633" s="327"/>
      <c r="M633" s="327"/>
      <c r="N633" s="327"/>
      <c r="O633" s="17"/>
      <c r="S633" s="323"/>
    </row>
    <row r="634" spans="3:19" ht="4.1500000000000004" hidden="1" customHeight="1" thickBot="1">
      <c r="C634" s="15"/>
      <c r="D634" s="14"/>
      <c r="O634" s="17"/>
      <c r="S634" s="323"/>
    </row>
    <row r="635" spans="3:19" ht="15.6" hidden="1" customHeight="1" thickBot="1">
      <c r="C635" s="15"/>
      <c r="D635" s="16" t="s">
        <v>40</v>
      </c>
      <c r="E635" s="328"/>
      <c r="F635" s="327"/>
      <c r="G635" s="327"/>
      <c r="H635" s="327"/>
      <c r="I635" s="327"/>
      <c r="J635" s="327"/>
      <c r="K635" s="327"/>
      <c r="L635" s="327"/>
      <c r="M635" s="327"/>
      <c r="N635" s="327"/>
      <c r="O635" s="17"/>
      <c r="S635" s="323"/>
    </row>
    <row r="636" spans="3:19" ht="4.1500000000000004" hidden="1" customHeight="1" thickBot="1">
      <c r="C636" s="15"/>
      <c r="D636" s="14"/>
      <c r="O636" s="17"/>
      <c r="S636" s="323"/>
    </row>
    <row r="637" spans="3:19" ht="15.6" hidden="1" customHeight="1" thickBot="1">
      <c r="C637" s="15"/>
      <c r="D637" s="16" t="s">
        <v>41</v>
      </c>
      <c r="E637" s="328"/>
      <c r="F637" s="327"/>
      <c r="G637" s="327"/>
      <c r="H637" s="327"/>
      <c r="I637" s="327"/>
      <c r="J637" s="327"/>
      <c r="K637" s="327"/>
      <c r="L637" s="327"/>
      <c r="M637" s="327"/>
      <c r="N637" s="327"/>
      <c r="O637" s="17"/>
      <c r="S637" s="323"/>
    </row>
    <row r="638" spans="3:19" ht="4.1500000000000004" hidden="1" customHeight="1" thickBot="1">
      <c r="C638" s="64"/>
      <c r="D638" s="18"/>
      <c r="E638" s="18"/>
      <c r="F638" s="18"/>
      <c r="G638" s="18"/>
      <c r="H638" s="18"/>
      <c r="I638" s="18"/>
      <c r="J638" s="18"/>
      <c r="K638" s="18"/>
      <c r="L638" s="18"/>
      <c r="M638" s="18"/>
      <c r="N638" s="18"/>
      <c r="O638" s="66"/>
      <c r="S638" s="323"/>
    </row>
    <row r="639" spans="3:19" ht="48.75" customHeight="1">
      <c r="C639" s="329" t="s">
        <v>369</v>
      </c>
      <c r="D639" s="330"/>
      <c r="E639" s="330"/>
      <c r="F639" s="330"/>
      <c r="G639" s="330"/>
      <c r="H639" s="330"/>
      <c r="I639" s="330"/>
      <c r="J639" s="330"/>
      <c r="K639" s="330"/>
      <c r="L639" s="330"/>
      <c r="M639" s="330"/>
      <c r="N639" s="330"/>
      <c r="O639" s="331"/>
      <c r="S639" s="362" t="s">
        <v>191</v>
      </c>
    </row>
    <row r="640" spans="3:19" ht="4.5" customHeight="1">
      <c r="C640" s="15"/>
      <c r="O640" s="17"/>
      <c r="S640" s="363"/>
    </row>
    <row r="641" spans="3:19" ht="15.75" customHeight="1">
      <c r="C641" s="15"/>
      <c r="D641" s="16" t="s">
        <v>37</v>
      </c>
      <c r="E641" s="328" t="s">
        <v>471</v>
      </c>
      <c r="F641" s="328"/>
      <c r="G641" s="328"/>
      <c r="H641" s="328"/>
      <c r="I641" s="328"/>
      <c r="J641" s="328"/>
      <c r="K641" s="328"/>
      <c r="L641" s="328"/>
      <c r="M641" s="328"/>
      <c r="N641" s="328"/>
      <c r="O641" s="17"/>
      <c r="S641" s="363"/>
    </row>
    <row r="642" spans="3:19" ht="4.5" customHeight="1">
      <c r="C642" s="15"/>
      <c r="D642" s="14"/>
      <c r="E642" s="290"/>
      <c r="F642" s="290"/>
      <c r="G642" s="290"/>
      <c r="H642" s="290"/>
      <c r="I642" s="290"/>
      <c r="J642" s="290"/>
      <c r="K642" s="290"/>
      <c r="L642" s="290"/>
      <c r="M642" s="290"/>
      <c r="N642" s="290"/>
      <c r="O642" s="17"/>
      <c r="S642" s="363"/>
    </row>
    <row r="643" spans="3:19" ht="15.75" customHeight="1">
      <c r="C643" s="15"/>
      <c r="D643" s="16" t="s">
        <v>38</v>
      </c>
      <c r="E643" s="328" t="s">
        <v>472</v>
      </c>
      <c r="F643" s="328"/>
      <c r="G643" s="328"/>
      <c r="H643" s="328"/>
      <c r="I643" s="328"/>
      <c r="J643" s="328"/>
      <c r="K643" s="328"/>
      <c r="L643" s="328"/>
      <c r="M643" s="328"/>
      <c r="N643" s="328"/>
      <c r="O643" s="17"/>
      <c r="S643" s="363"/>
    </row>
    <row r="644" spans="3:19" ht="4.5" customHeight="1">
      <c r="C644" s="15"/>
      <c r="D644" s="14"/>
      <c r="E644" s="290"/>
      <c r="F644" s="290"/>
      <c r="G644" s="290"/>
      <c r="H644" s="290"/>
      <c r="I644" s="290"/>
      <c r="J644" s="290"/>
      <c r="K644" s="290"/>
      <c r="L644" s="290"/>
      <c r="M644" s="290"/>
      <c r="N644" s="290"/>
      <c r="O644" s="17"/>
      <c r="S644" s="363"/>
    </row>
    <row r="645" spans="3:19" ht="15.75" customHeight="1">
      <c r="C645" s="15"/>
      <c r="D645" s="16" t="s">
        <v>39</v>
      </c>
      <c r="E645" s="328" t="s">
        <v>473</v>
      </c>
      <c r="F645" s="328"/>
      <c r="G645" s="328"/>
      <c r="H645" s="328"/>
      <c r="I645" s="328"/>
      <c r="J645" s="328"/>
      <c r="K645" s="328"/>
      <c r="L645" s="328"/>
      <c r="M645" s="328"/>
      <c r="N645" s="328"/>
      <c r="O645" s="17"/>
      <c r="S645" s="363"/>
    </row>
    <row r="646" spans="3:19" ht="4.5" customHeight="1">
      <c r="C646" s="15"/>
      <c r="D646" s="14"/>
      <c r="E646" s="290"/>
      <c r="F646" s="290"/>
      <c r="G646" s="290"/>
      <c r="H646" s="290"/>
      <c r="I646" s="290"/>
      <c r="J646" s="290"/>
      <c r="K646" s="290"/>
      <c r="L646" s="290"/>
      <c r="M646" s="290"/>
      <c r="N646" s="290"/>
      <c r="O646" s="17"/>
      <c r="S646" s="363"/>
    </row>
    <row r="647" spans="3:19" ht="15.75" customHeight="1">
      <c r="C647" s="15"/>
      <c r="D647" s="16" t="s">
        <v>40</v>
      </c>
      <c r="E647" s="328" t="s">
        <v>474</v>
      </c>
      <c r="F647" s="328"/>
      <c r="G647" s="328"/>
      <c r="H647" s="328"/>
      <c r="I647" s="328"/>
      <c r="J647" s="328"/>
      <c r="K647" s="328"/>
      <c r="L647" s="328"/>
      <c r="M647" s="328"/>
      <c r="N647" s="328"/>
      <c r="O647" s="17"/>
      <c r="S647" s="363"/>
    </row>
    <row r="648" spans="3:19" ht="4.5" customHeight="1">
      <c r="C648" s="15"/>
      <c r="D648" s="14"/>
      <c r="E648" s="290"/>
      <c r="F648" s="290"/>
      <c r="G648" s="290"/>
      <c r="H648" s="290"/>
      <c r="I648" s="290"/>
      <c r="J648" s="290"/>
      <c r="K648" s="290"/>
      <c r="L648" s="290"/>
      <c r="M648" s="290"/>
      <c r="N648" s="290"/>
      <c r="O648" s="17"/>
      <c r="S648" s="363"/>
    </row>
    <row r="649" spans="3:19" ht="15.75" customHeight="1">
      <c r="C649" s="15"/>
      <c r="D649" s="16" t="s">
        <v>41</v>
      </c>
      <c r="E649" s="328" t="s">
        <v>475</v>
      </c>
      <c r="F649" s="328"/>
      <c r="G649" s="328"/>
      <c r="H649" s="328"/>
      <c r="I649" s="328"/>
      <c r="J649" s="328"/>
      <c r="K649" s="328"/>
      <c r="L649" s="328"/>
      <c r="M649" s="328"/>
      <c r="N649" s="328"/>
      <c r="O649" s="17"/>
      <c r="S649" s="363"/>
    </row>
    <row r="650" spans="3:19" ht="4.5" customHeight="1" thickBot="1">
      <c r="C650" s="64"/>
      <c r="D650" s="18"/>
      <c r="E650" s="18"/>
      <c r="F650" s="18"/>
      <c r="G650" s="18"/>
      <c r="H650" s="18"/>
      <c r="I650" s="18"/>
      <c r="J650" s="18"/>
      <c r="K650" s="18"/>
      <c r="L650" s="18"/>
      <c r="M650" s="18"/>
      <c r="N650" s="18"/>
      <c r="O650" s="66"/>
      <c r="S650" s="364"/>
    </row>
    <row r="651" spans="3:19" ht="15.75" customHeight="1">
      <c r="C651" s="2" t="s">
        <v>324</v>
      </c>
      <c r="D651" s="59"/>
      <c r="E651" s="59"/>
      <c r="F651" s="59"/>
      <c r="G651" s="59"/>
      <c r="H651" s="59"/>
      <c r="I651" s="59"/>
      <c r="J651" s="59"/>
      <c r="K651" s="59"/>
      <c r="L651" s="59"/>
      <c r="M651" s="59"/>
      <c r="N651" s="59"/>
      <c r="O651" s="60"/>
      <c r="S651" s="323" t="s">
        <v>191</v>
      </c>
    </row>
    <row r="652" spans="3:19" ht="15.75" customHeight="1">
      <c r="C652" s="15"/>
      <c r="D652" s="201" t="s">
        <v>13</v>
      </c>
      <c r="E652" s="13">
        <v>2023</v>
      </c>
      <c r="O652" s="17"/>
      <c r="S652" s="323"/>
    </row>
    <row r="653" spans="3:19" ht="4.5" customHeight="1" thickBot="1">
      <c r="C653" s="15"/>
      <c r="O653" s="17"/>
      <c r="S653" s="323"/>
    </row>
    <row r="654" spans="3:19" ht="19.5" customHeight="1" thickBot="1">
      <c r="C654" s="15"/>
      <c r="D654" s="334" t="s">
        <v>334</v>
      </c>
      <c r="E654" s="333"/>
      <c r="F654" s="333"/>
      <c r="G654" s="333"/>
      <c r="H654" s="333"/>
      <c r="I654" s="333"/>
      <c r="J654" s="333"/>
      <c r="K654" s="333"/>
      <c r="N654" s="81">
        <v>2</v>
      </c>
      <c r="O654" s="17"/>
      <c r="S654" s="323"/>
    </row>
    <row r="655" spans="3:19" ht="15.75" customHeight="1">
      <c r="C655" s="15"/>
      <c r="D655" s="333"/>
      <c r="E655" s="333"/>
      <c r="F655" s="333"/>
      <c r="G655" s="333"/>
      <c r="H655" s="333"/>
      <c r="I655" s="333"/>
      <c r="J655" s="333"/>
      <c r="K655" s="333"/>
      <c r="N655" s="289"/>
      <c r="O655" s="17"/>
      <c r="S655" s="323"/>
    </row>
    <row r="656" spans="3:19" ht="4.5" customHeight="1" thickBot="1">
      <c r="C656" s="15"/>
      <c r="N656" s="289"/>
      <c r="O656" s="17"/>
      <c r="S656" s="323"/>
    </row>
    <row r="657" spans="3:19" ht="21" customHeight="1" thickBot="1">
      <c r="C657" s="15"/>
      <c r="D657" s="1" t="s">
        <v>79</v>
      </c>
      <c r="N657" s="81">
        <v>2</v>
      </c>
      <c r="O657" s="17"/>
      <c r="S657" s="323"/>
    </row>
    <row r="658" spans="3:19" ht="5.25" customHeight="1" thickBot="1">
      <c r="C658" s="15"/>
      <c r="N658" s="289"/>
      <c r="O658" s="17"/>
      <c r="S658" s="323"/>
    </row>
    <row r="659" spans="3:19" ht="21.75" customHeight="1" thickBot="1">
      <c r="C659" s="15"/>
      <c r="D659" s="334" t="s">
        <v>80</v>
      </c>
      <c r="E659" s="333"/>
      <c r="F659" s="333"/>
      <c r="G659" s="333"/>
      <c r="H659" s="333"/>
      <c r="I659" s="333"/>
      <c r="J659" s="333"/>
      <c r="K659" s="333"/>
      <c r="N659" s="81">
        <v>4</v>
      </c>
      <c r="O659" s="17"/>
      <c r="S659" s="323"/>
    </row>
    <row r="660" spans="3:19" ht="15.75" customHeight="1">
      <c r="C660" s="15"/>
      <c r="D660" s="333"/>
      <c r="E660" s="333"/>
      <c r="F660" s="333"/>
      <c r="G660" s="333"/>
      <c r="H660" s="333"/>
      <c r="I660" s="333"/>
      <c r="J660" s="333"/>
      <c r="K660" s="333"/>
      <c r="N660" s="289"/>
      <c r="O660" s="17"/>
      <c r="S660" s="323"/>
    </row>
    <row r="661" spans="3:19" ht="4.5" customHeight="1" thickBot="1">
      <c r="C661" s="15"/>
      <c r="N661" s="289"/>
      <c r="O661" s="17"/>
      <c r="S661" s="323"/>
    </row>
    <row r="662" spans="3:19" ht="18.75" customHeight="1" thickBot="1">
      <c r="C662" s="15"/>
      <c r="D662" s="1" t="s">
        <v>81</v>
      </c>
      <c r="N662" s="81">
        <v>33</v>
      </c>
      <c r="O662" s="17"/>
      <c r="S662" s="323"/>
    </row>
    <row r="663" spans="3:19" ht="4.5" customHeight="1" thickBot="1">
      <c r="C663" s="15"/>
      <c r="N663" s="289"/>
      <c r="O663" s="17"/>
      <c r="S663" s="323"/>
    </row>
    <row r="664" spans="3:19" ht="21.75" customHeight="1" thickBot="1">
      <c r="C664" s="15"/>
      <c r="D664" s="332" t="s">
        <v>82</v>
      </c>
      <c r="E664" s="333"/>
      <c r="F664" s="333"/>
      <c r="G664" s="333"/>
      <c r="H664" s="333"/>
      <c r="I664" s="333"/>
      <c r="J664" s="333"/>
      <c r="K664" s="333"/>
      <c r="N664" s="81">
        <v>15</v>
      </c>
      <c r="O664" s="17"/>
      <c r="S664" s="323"/>
    </row>
    <row r="665" spans="3:19" ht="15" customHeight="1">
      <c r="C665" s="15"/>
      <c r="D665" s="333"/>
      <c r="E665" s="333"/>
      <c r="F665" s="333"/>
      <c r="G665" s="333"/>
      <c r="H665" s="333"/>
      <c r="I665" s="333"/>
      <c r="J665" s="333"/>
      <c r="K665" s="333"/>
      <c r="O665" s="17"/>
      <c r="S665" s="323"/>
    </row>
    <row r="666" spans="3:19" ht="4.5" customHeight="1" thickBot="1">
      <c r="C666" s="64"/>
      <c r="D666" s="18"/>
      <c r="E666" s="18"/>
      <c r="F666" s="18"/>
      <c r="G666" s="18"/>
      <c r="H666" s="18"/>
      <c r="I666" s="18"/>
      <c r="J666" s="18"/>
      <c r="K666" s="18"/>
      <c r="L666" s="18"/>
      <c r="M666" s="18"/>
      <c r="N666" s="18"/>
      <c r="O666" s="66"/>
      <c r="S666" s="323"/>
    </row>
    <row r="667" spans="3:19" ht="33.75" customHeight="1">
      <c r="C667" s="329" t="s">
        <v>370</v>
      </c>
      <c r="D667" s="330"/>
      <c r="E667" s="330"/>
      <c r="F667" s="330"/>
      <c r="G667" s="330"/>
      <c r="H667" s="330"/>
      <c r="I667" s="330"/>
      <c r="J667" s="330"/>
      <c r="K667" s="330"/>
      <c r="L667" s="330"/>
      <c r="M667" s="330"/>
      <c r="N667" s="330"/>
      <c r="O667" s="331"/>
      <c r="S667" s="323" t="s">
        <v>191</v>
      </c>
    </row>
    <row r="668" spans="3:19" s="201" customFormat="1" ht="16.149999999999999" customHeight="1">
      <c r="C668" s="199"/>
      <c r="D668" s="201" t="s">
        <v>13</v>
      </c>
      <c r="E668" s="13">
        <v>2023</v>
      </c>
      <c r="F668" s="169"/>
      <c r="G668" s="169"/>
      <c r="H668" s="169"/>
      <c r="I668" s="169"/>
      <c r="J668" s="169"/>
      <c r="K668" s="169"/>
      <c r="L668" s="169"/>
      <c r="M668" s="169"/>
      <c r="N668" s="169"/>
      <c r="O668" s="200"/>
      <c r="S668" s="323"/>
    </row>
    <row r="669" spans="3:19" ht="4.5" customHeight="1">
      <c r="C669" s="15"/>
      <c r="O669" s="17"/>
      <c r="S669" s="323"/>
    </row>
    <row r="670" spans="3:19" ht="15.75" customHeight="1">
      <c r="C670" s="15"/>
      <c r="D670" s="16" t="s">
        <v>37</v>
      </c>
      <c r="E670" s="328" t="s">
        <v>476</v>
      </c>
      <c r="F670" s="328"/>
      <c r="G670" s="328"/>
      <c r="H670" s="328"/>
      <c r="I670" s="328"/>
      <c r="J670" s="328"/>
      <c r="K670" s="328"/>
      <c r="L670" s="328"/>
      <c r="M670" s="328"/>
      <c r="N670" s="328"/>
      <c r="O670" s="17"/>
      <c r="S670" s="323"/>
    </row>
    <row r="671" spans="3:19" ht="4.5" customHeight="1">
      <c r="C671" s="15"/>
      <c r="D671" s="14"/>
      <c r="E671" s="290"/>
      <c r="F671" s="290"/>
      <c r="G671" s="290"/>
      <c r="H671" s="290"/>
      <c r="I671" s="290"/>
      <c r="J671" s="290"/>
      <c r="K671" s="290"/>
      <c r="L671" s="290"/>
      <c r="M671" s="290"/>
      <c r="N671" s="290"/>
      <c r="O671" s="17"/>
      <c r="S671" s="323"/>
    </row>
    <row r="672" spans="3:19" ht="15.75" customHeight="1">
      <c r="C672" s="15"/>
      <c r="D672" s="16" t="s">
        <v>38</v>
      </c>
      <c r="E672" s="328" t="s">
        <v>477</v>
      </c>
      <c r="F672" s="328"/>
      <c r="G672" s="328"/>
      <c r="H672" s="328"/>
      <c r="I672" s="328"/>
      <c r="J672" s="328"/>
      <c r="K672" s="328"/>
      <c r="L672" s="328"/>
      <c r="M672" s="328"/>
      <c r="N672" s="328"/>
      <c r="O672" s="17"/>
      <c r="S672" s="323"/>
    </row>
    <row r="673" spans="3:19" ht="4.5" customHeight="1">
      <c r="C673" s="15"/>
      <c r="D673" s="14"/>
      <c r="E673" s="290"/>
      <c r="F673" s="290"/>
      <c r="G673" s="290"/>
      <c r="H673" s="290"/>
      <c r="I673" s="290"/>
      <c r="J673" s="290"/>
      <c r="K673" s="290"/>
      <c r="L673" s="290"/>
      <c r="M673" s="290"/>
      <c r="N673" s="290"/>
      <c r="O673" s="17"/>
      <c r="S673" s="323"/>
    </row>
    <row r="674" spans="3:19" ht="15.75" customHeight="1">
      <c r="C674" s="15"/>
      <c r="D674" s="16" t="s">
        <v>39</v>
      </c>
      <c r="E674" s="328" t="s">
        <v>478</v>
      </c>
      <c r="F674" s="328"/>
      <c r="G674" s="328"/>
      <c r="H674" s="328"/>
      <c r="I674" s="328"/>
      <c r="J674" s="328"/>
      <c r="K674" s="328"/>
      <c r="L674" s="328"/>
      <c r="M674" s="328"/>
      <c r="N674" s="328"/>
      <c r="O674" s="17"/>
      <c r="S674" s="323"/>
    </row>
    <row r="675" spans="3:19" ht="4.5" customHeight="1">
      <c r="C675" s="15"/>
      <c r="D675" s="14"/>
      <c r="E675" s="290"/>
      <c r="F675" s="290"/>
      <c r="G675" s="290"/>
      <c r="H675" s="290"/>
      <c r="I675" s="290"/>
      <c r="J675" s="290"/>
      <c r="K675" s="290"/>
      <c r="L675" s="290"/>
      <c r="M675" s="290"/>
      <c r="N675" s="290"/>
      <c r="O675" s="17"/>
      <c r="S675" s="323"/>
    </row>
    <row r="676" spans="3:19" ht="15.75" customHeight="1">
      <c r="C676" s="15"/>
      <c r="D676" s="16" t="s">
        <v>40</v>
      </c>
      <c r="E676" s="328" t="s">
        <v>479</v>
      </c>
      <c r="F676" s="328"/>
      <c r="G676" s="328"/>
      <c r="H676" s="328"/>
      <c r="I676" s="328"/>
      <c r="J676" s="328"/>
      <c r="K676" s="328"/>
      <c r="L676" s="328"/>
      <c r="M676" s="328"/>
      <c r="N676" s="328"/>
      <c r="O676" s="17"/>
      <c r="S676" s="323"/>
    </row>
    <row r="677" spans="3:19" ht="4.5" customHeight="1">
      <c r="C677" s="15"/>
      <c r="D677" s="14"/>
      <c r="E677" s="290"/>
      <c r="F677" s="290"/>
      <c r="G677" s="290"/>
      <c r="H677" s="290"/>
      <c r="I677" s="290"/>
      <c r="J677" s="290"/>
      <c r="K677" s="290"/>
      <c r="L677" s="290"/>
      <c r="M677" s="290"/>
      <c r="N677" s="290"/>
      <c r="O677" s="17"/>
      <c r="S677" s="323"/>
    </row>
    <row r="678" spans="3:19" ht="15.75" customHeight="1">
      <c r="C678" s="15"/>
      <c r="D678" s="16" t="s">
        <v>41</v>
      </c>
      <c r="E678" s="328" t="s">
        <v>480</v>
      </c>
      <c r="F678" s="328"/>
      <c r="G678" s="328"/>
      <c r="H678" s="328"/>
      <c r="I678" s="328"/>
      <c r="J678" s="328"/>
      <c r="K678" s="328"/>
      <c r="L678" s="328"/>
      <c r="M678" s="328"/>
      <c r="N678" s="328"/>
      <c r="O678" s="17"/>
      <c r="S678" s="323"/>
    </row>
    <row r="679" spans="3:19" ht="4.5" customHeight="1" thickBot="1">
      <c r="C679" s="64"/>
      <c r="D679" s="18"/>
      <c r="E679" s="18"/>
      <c r="F679" s="18"/>
      <c r="G679" s="18"/>
      <c r="H679" s="18"/>
      <c r="I679" s="18"/>
      <c r="J679" s="18"/>
      <c r="K679" s="18"/>
      <c r="L679" s="18"/>
      <c r="M679" s="18"/>
      <c r="N679" s="18"/>
      <c r="O679" s="66"/>
      <c r="S679" s="323"/>
    </row>
    <row r="680" spans="3:19" ht="15.75" customHeight="1">
      <c r="C680" s="329" t="s">
        <v>83</v>
      </c>
      <c r="D680" s="330"/>
      <c r="E680" s="330"/>
      <c r="F680" s="330"/>
      <c r="G680" s="330"/>
      <c r="H680" s="330"/>
      <c r="I680" s="330"/>
      <c r="J680" s="330"/>
      <c r="K680" s="330"/>
      <c r="L680" s="330"/>
      <c r="M680" s="330"/>
      <c r="N680" s="330"/>
      <c r="O680" s="331"/>
      <c r="S680" s="323" t="s">
        <v>191</v>
      </c>
    </row>
    <row r="681" spans="3:19" ht="4.5" customHeight="1">
      <c r="C681" s="15"/>
      <c r="O681" s="17"/>
      <c r="S681" s="323"/>
    </row>
    <row r="682" spans="3:19" s="201" customFormat="1" ht="18" customHeight="1">
      <c r="C682" s="15"/>
      <c r="D682" s="201" t="s">
        <v>13</v>
      </c>
      <c r="E682" s="13">
        <v>2023</v>
      </c>
      <c r="O682" s="17"/>
      <c r="S682" s="323"/>
    </row>
    <row r="683" spans="3:19" ht="15.75" customHeight="1">
      <c r="C683" s="15"/>
      <c r="D683" s="16" t="s">
        <v>37</v>
      </c>
      <c r="E683" s="328" t="s">
        <v>479</v>
      </c>
      <c r="F683" s="328"/>
      <c r="G683" s="328"/>
      <c r="H683" s="328"/>
      <c r="I683" s="328"/>
      <c r="J683" s="328"/>
      <c r="K683" s="328"/>
      <c r="L683" s="328"/>
      <c r="M683" s="328"/>
      <c r="N683" s="328"/>
      <c r="O683" s="17"/>
      <c r="S683" s="323"/>
    </row>
    <row r="684" spans="3:19" ht="4.5" customHeight="1">
      <c r="C684" s="15"/>
      <c r="D684" s="14"/>
      <c r="E684" s="290"/>
      <c r="F684" s="290"/>
      <c r="G684" s="290"/>
      <c r="H684" s="290"/>
      <c r="I684" s="290"/>
      <c r="J684" s="290"/>
      <c r="K684" s="290"/>
      <c r="L684" s="290"/>
      <c r="M684" s="290"/>
      <c r="N684" s="290"/>
      <c r="O684" s="17"/>
      <c r="S684" s="323"/>
    </row>
    <row r="685" spans="3:19" ht="15.75" customHeight="1">
      <c r="C685" s="15"/>
      <c r="D685" s="16" t="s">
        <v>38</v>
      </c>
      <c r="E685" s="328" t="s">
        <v>472</v>
      </c>
      <c r="F685" s="328"/>
      <c r="G685" s="328"/>
      <c r="H685" s="328"/>
      <c r="I685" s="328"/>
      <c r="J685" s="328"/>
      <c r="K685" s="328"/>
      <c r="L685" s="328"/>
      <c r="M685" s="328"/>
      <c r="N685" s="328"/>
      <c r="O685" s="17"/>
      <c r="S685" s="323"/>
    </row>
    <row r="686" spans="3:19" ht="4.5" customHeight="1">
      <c r="C686" s="15"/>
      <c r="D686" s="14"/>
      <c r="O686" s="17"/>
      <c r="S686" s="323"/>
    </row>
    <row r="687" spans="3:19" ht="15.75" customHeight="1">
      <c r="C687" s="15"/>
      <c r="D687" s="16" t="s">
        <v>39</v>
      </c>
      <c r="E687" s="328"/>
      <c r="F687" s="327"/>
      <c r="G687" s="327"/>
      <c r="H687" s="327"/>
      <c r="I687" s="327"/>
      <c r="J687" s="327"/>
      <c r="K687" s="327"/>
      <c r="L687" s="327"/>
      <c r="M687" s="327"/>
      <c r="N687" s="327"/>
      <c r="O687" s="17"/>
      <c r="S687" s="323"/>
    </row>
    <row r="688" spans="3:19" ht="4.5" customHeight="1">
      <c r="C688" s="15"/>
      <c r="D688" s="14"/>
      <c r="O688" s="17"/>
      <c r="S688" s="323"/>
    </row>
    <row r="689" spans="3:19" ht="15.75" customHeight="1">
      <c r="C689" s="15"/>
      <c r="D689" s="16" t="s">
        <v>40</v>
      </c>
      <c r="E689" s="328"/>
      <c r="F689" s="327"/>
      <c r="G689" s="327"/>
      <c r="H689" s="327"/>
      <c r="I689" s="327"/>
      <c r="J689" s="327"/>
      <c r="K689" s="327"/>
      <c r="L689" s="327"/>
      <c r="M689" s="327"/>
      <c r="N689" s="327"/>
      <c r="O689" s="17"/>
      <c r="S689" s="323"/>
    </row>
    <row r="690" spans="3:19" ht="4.5" customHeight="1">
      <c r="C690" s="15"/>
      <c r="D690" s="14"/>
      <c r="O690" s="17"/>
      <c r="S690" s="323"/>
    </row>
    <row r="691" spans="3:19" ht="15.75" customHeight="1">
      <c r="C691" s="15"/>
      <c r="D691" s="16" t="s">
        <v>41</v>
      </c>
      <c r="E691" s="328"/>
      <c r="F691" s="327"/>
      <c r="G691" s="327"/>
      <c r="H691" s="327"/>
      <c r="I691" s="327"/>
      <c r="J691" s="327"/>
      <c r="K691" s="327"/>
      <c r="L691" s="327"/>
      <c r="M691" s="327"/>
      <c r="N691" s="327"/>
      <c r="O691" s="17"/>
      <c r="S691" s="323"/>
    </row>
    <row r="692" spans="3:19" ht="3.6" customHeight="1" thickBot="1">
      <c r="C692" s="64"/>
      <c r="D692" s="18"/>
      <c r="E692" s="18"/>
      <c r="F692" s="18"/>
      <c r="G692" s="18"/>
      <c r="H692" s="18"/>
      <c r="I692" s="18"/>
      <c r="J692" s="18"/>
      <c r="K692" s="18"/>
      <c r="L692" s="18"/>
      <c r="M692" s="18"/>
      <c r="N692" s="18"/>
      <c r="O692" s="66"/>
      <c r="S692" s="323"/>
    </row>
    <row r="693" spans="3:19" ht="33" hidden="1" customHeight="1" thickBot="1">
      <c r="C693" s="344" t="s">
        <v>202</v>
      </c>
      <c r="D693" s="345"/>
      <c r="E693" s="345"/>
      <c r="F693" s="345"/>
      <c r="G693" s="345"/>
      <c r="H693" s="345"/>
      <c r="I693" s="345"/>
      <c r="J693" s="345"/>
      <c r="K693" s="345"/>
      <c r="L693" s="345"/>
      <c r="M693" s="345"/>
      <c r="N693" s="345"/>
      <c r="O693" s="346"/>
      <c r="S693" s="323" t="s">
        <v>191</v>
      </c>
    </row>
    <row r="694" spans="3:19" ht="4.1500000000000004" hidden="1" customHeight="1" thickBot="1">
      <c r="C694" s="15"/>
      <c r="O694" s="17"/>
      <c r="S694" s="323"/>
    </row>
    <row r="695" spans="3:19" ht="15.6" hidden="1" customHeight="1" thickBot="1">
      <c r="C695" s="15"/>
      <c r="D695" s="16" t="s">
        <v>37</v>
      </c>
      <c r="E695" s="328"/>
      <c r="F695" s="327"/>
      <c r="G695" s="327"/>
      <c r="H695" s="327"/>
      <c r="I695" s="327"/>
      <c r="J695" s="327"/>
      <c r="K695" s="327"/>
      <c r="L695" s="327"/>
      <c r="M695" s="327"/>
      <c r="N695" s="327"/>
      <c r="O695" s="17"/>
      <c r="S695" s="323"/>
    </row>
    <row r="696" spans="3:19" ht="4.1500000000000004" hidden="1" customHeight="1" thickBot="1">
      <c r="C696" s="15"/>
      <c r="D696" s="14"/>
      <c r="O696" s="17"/>
      <c r="S696" s="323"/>
    </row>
    <row r="697" spans="3:19" ht="15.6" hidden="1" customHeight="1" thickBot="1">
      <c r="C697" s="15"/>
      <c r="D697" s="16" t="s">
        <v>38</v>
      </c>
      <c r="E697" s="328"/>
      <c r="F697" s="327"/>
      <c r="G697" s="327"/>
      <c r="H697" s="327"/>
      <c r="I697" s="327"/>
      <c r="J697" s="327"/>
      <c r="K697" s="327"/>
      <c r="L697" s="327"/>
      <c r="M697" s="327"/>
      <c r="N697" s="327"/>
      <c r="O697" s="17"/>
      <c r="S697" s="323"/>
    </row>
    <row r="698" spans="3:19" ht="4.1500000000000004" hidden="1" customHeight="1" thickBot="1">
      <c r="C698" s="15"/>
      <c r="D698" s="14"/>
      <c r="O698" s="17"/>
      <c r="S698" s="323"/>
    </row>
    <row r="699" spans="3:19" ht="15.6" hidden="1" customHeight="1" thickBot="1">
      <c r="C699" s="15"/>
      <c r="D699" s="16" t="s">
        <v>39</v>
      </c>
      <c r="E699" s="328"/>
      <c r="F699" s="327"/>
      <c r="G699" s="327"/>
      <c r="H699" s="327"/>
      <c r="I699" s="327"/>
      <c r="J699" s="327"/>
      <c r="K699" s="327"/>
      <c r="L699" s="327"/>
      <c r="M699" s="327"/>
      <c r="N699" s="327"/>
      <c r="O699" s="17"/>
      <c r="S699" s="323"/>
    </row>
    <row r="700" spans="3:19" ht="4.1500000000000004" hidden="1" customHeight="1" thickBot="1">
      <c r="C700" s="15"/>
      <c r="D700" s="14"/>
      <c r="O700" s="17"/>
      <c r="S700" s="323"/>
    </row>
    <row r="701" spans="3:19" ht="15.6" hidden="1" customHeight="1" thickBot="1">
      <c r="C701" s="15"/>
      <c r="D701" s="16" t="s">
        <v>40</v>
      </c>
      <c r="E701" s="328"/>
      <c r="F701" s="327"/>
      <c r="G701" s="327"/>
      <c r="H701" s="327"/>
      <c r="I701" s="327"/>
      <c r="J701" s="327"/>
      <c r="K701" s="327"/>
      <c r="L701" s="327"/>
      <c r="M701" s="327"/>
      <c r="N701" s="327"/>
      <c r="O701" s="17"/>
      <c r="S701" s="323"/>
    </row>
    <row r="702" spans="3:19" ht="4.1500000000000004" hidden="1" customHeight="1" thickBot="1">
      <c r="C702" s="15"/>
      <c r="D702" s="14"/>
      <c r="O702" s="17"/>
      <c r="S702" s="323"/>
    </row>
    <row r="703" spans="3:19" ht="15.6" hidden="1" customHeight="1" thickBot="1">
      <c r="C703" s="15"/>
      <c r="D703" s="16" t="s">
        <v>41</v>
      </c>
      <c r="E703" s="328"/>
      <c r="F703" s="327"/>
      <c r="G703" s="327"/>
      <c r="H703" s="327"/>
      <c r="I703" s="327"/>
      <c r="J703" s="327"/>
      <c r="K703" s="327"/>
      <c r="L703" s="327"/>
      <c r="M703" s="327"/>
      <c r="N703" s="327"/>
      <c r="O703" s="17"/>
      <c r="S703" s="323"/>
    </row>
    <row r="704" spans="3:19" ht="4.1500000000000004" hidden="1" customHeight="1" thickBot="1">
      <c r="C704" s="64"/>
      <c r="D704" s="18"/>
      <c r="E704" s="18"/>
      <c r="F704" s="18"/>
      <c r="G704" s="18"/>
      <c r="H704" s="18"/>
      <c r="I704" s="18"/>
      <c r="J704" s="18"/>
      <c r="K704" s="18"/>
      <c r="L704" s="18"/>
      <c r="M704" s="18"/>
      <c r="N704" s="18"/>
      <c r="O704" s="66"/>
      <c r="S704" s="323"/>
    </row>
    <row r="705" spans="3:19" s="9" customFormat="1" ht="33.75" customHeight="1">
      <c r="C705" s="336" t="s">
        <v>371</v>
      </c>
      <c r="D705" s="337"/>
      <c r="E705" s="337"/>
      <c r="F705" s="337"/>
      <c r="G705" s="337"/>
      <c r="H705" s="337"/>
      <c r="I705" s="337"/>
      <c r="J705" s="337"/>
      <c r="K705" s="337"/>
      <c r="L705" s="337"/>
      <c r="M705" s="337"/>
      <c r="N705" s="337"/>
      <c r="O705" s="338"/>
      <c r="S705" s="323" t="s">
        <v>191</v>
      </c>
    </row>
    <row r="706" spans="3:19" ht="4.5" customHeight="1">
      <c r="C706" s="15"/>
      <c r="O706" s="17"/>
      <c r="S706" s="323"/>
    </row>
    <row r="707" spans="3:19" ht="15.75" customHeight="1">
      <c r="C707" s="15"/>
      <c r="D707" s="16" t="s">
        <v>37</v>
      </c>
      <c r="E707" s="328" t="s">
        <v>481</v>
      </c>
      <c r="F707" s="328"/>
      <c r="G707" s="328"/>
      <c r="H707" s="328"/>
      <c r="I707" s="328"/>
      <c r="J707" s="328"/>
      <c r="K707" s="328"/>
      <c r="L707" s="328"/>
      <c r="M707" s="328"/>
      <c r="N707" s="328"/>
      <c r="O707" s="17"/>
      <c r="S707" s="323"/>
    </row>
    <row r="708" spans="3:19" ht="4.5" customHeight="1">
      <c r="C708" s="15"/>
      <c r="D708" s="14"/>
      <c r="E708" s="290"/>
      <c r="F708" s="290"/>
      <c r="G708" s="290"/>
      <c r="H708" s="290"/>
      <c r="I708" s="290"/>
      <c r="J708" s="290"/>
      <c r="K708" s="290"/>
      <c r="L708" s="290"/>
      <c r="M708" s="290"/>
      <c r="N708" s="290"/>
      <c r="O708" s="17"/>
      <c r="S708" s="323"/>
    </row>
    <row r="709" spans="3:19" ht="15.75" customHeight="1">
      <c r="C709" s="15"/>
      <c r="D709" s="16" t="s">
        <v>38</v>
      </c>
      <c r="E709" s="328" t="s">
        <v>479</v>
      </c>
      <c r="F709" s="328"/>
      <c r="G709" s="328"/>
      <c r="H709" s="328"/>
      <c r="I709" s="328"/>
      <c r="J709" s="328"/>
      <c r="K709" s="328"/>
      <c r="L709" s="328"/>
      <c r="M709" s="328"/>
      <c r="N709" s="328"/>
      <c r="O709" s="17"/>
      <c r="S709" s="323"/>
    </row>
    <row r="710" spans="3:19" ht="4.5" customHeight="1">
      <c r="C710" s="15"/>
      <c r="D710" s="14"/>
      <c r="E710" s="290"/>
      <c r="F710" s="290"/>
      <c r="G710" s="290"/>
      <c r="H710" s="290"/>
      <c r="I710" s="290"/>
      <c r="J710" s="290"/>
      <c r="K710" s="290"/>
      <c r="L710" s="290"/>
      <c r="M710" s="290"/>
      <c r="N710" s="290"/>
      <c r="O710" s="17"/>
      <c r="S710" s="323"/>
    </row>
    <row r="711" spans="3:19" ht="15.75" customHeight="1">
      <c r="C711" s="15"/>
      <c r="D711" s="16" t="s">
        <v>39</v>
      </c>
      <c r="E711" s="328" t="s">
        <v>463</v>
      </c>
      <c r="F711" s="328"/>
      <c r="G711" s="328"/>
      <c r="H711" s="328"/>
      <c r="I711" s="328"/>
      <c r="J711" s="328"/>
      <c r="K711" s="328"/>
      <c r="L711" s="328"/>
      <c r="M711" s="328"/>
      <c r="N711" s="328"/>
      <c r="O711" s="17"/>
      <c r="S711" s="323"/>
    </row>
    <row r="712" spans="3:19" ht="4.5" customHeight="1">
      <c r="C712" s="15"/>
      <c r="D712" s="14"/>
      <c r="O712" s="17"/>
      <c r="S712" s="323"/>
    </row>
    <row r="713" spans="3:19" ht="15.75" customHeight="1">
      <c r="C713" s="15"/>
      <c r="D713" s="16" t="s">
        <v>40</v>
      </c>
      <c r="E713" s="328"/>
      <c r="F713" s="327"/>
      <c r="G713" s="327"/>
      <c r="H713" s="327"/>
      <c r="I713" s="327"/>
      <c r="J713" s="327"/>
      <c r="K713" s="327"/>
      <c r="L713" s="327"/>
      <c r="M713" s="327"/>
      <c r="N713" s="327"/>
      <c r="O713" s="17"/>
      <c r="S713" s="323"/>
    </row>
    <row r="714" spans="3:19" ht="4.5" customHeight="1">
      <c r="C714" s="15"/>
      <c r="D714" s="14"/>
      <c r="O714" s="17"/>
      <c r="S714" s="323"/>
    </row>
    <row r="715" spans="3:19" ht="15.75" customHeight="1">
      <c r="C715" s="15"/>
      <c r="D715" s="16" t="s">
        <v>41</v>
      </c>
      <c r="E715" s="328"/>
      <c r="F715" s="327"/>
      <c r="G715" s="327"/>
      <c r="H715" s="327"/>
      <c r="I715" s="327"/>
      <c r="J715" s="327"/>
      <c r="K715" s="327"/>
      <c r="L715" s="327"/>
      <c r="M715" s="327"/>
      <c r="N715" s="327"/>
      <c r="O715" s="17"/>
      <c r="S715" s="323"/>
    </row>
    <row r="716" spans="3:19" ht="4.5" customHeight="1" thickBot="1">
      <c r="C716" s="64"/>
      <c r="D716" s="18"/>
      <c r="E716" s="18"/>
      <c r="F716" s="18"/>
      <c r="G716" s="18"/>
      <c r="H716" s="18"/>
      <c r="I716" s="18"/>
      <c r="J716" s="18"/>
      <c r="K716" s="18"/>
      <c r="L716" s="18"/>
      <c r="M716" s="18"/>
      <c r="N716" s="18"/>
      <c r="O716" s="66"/>
      <c r="S716" s="323"/>
    </row>
    <row r="717" spans="3:19" ht="33.75" customHeight="1">
      <c r="C717" s="329" t="s">
        <v>372</v>
      </c>
      <c r="D717" s="330"/>
      <c r="E717" s="330"/>
      <c r="F717" s="330"/>
      <c r="G717" s="330"/>
      <c r="H717" s="330"/>
      <c r="I717" s="330"/>
      <c r="J717" s="330"/>
      <c r="K717" s="330"/>
      <c r="L717" s="330"/>
      <c r="M717" s="330"/>
      <c r="N717" s="330"/>
      <c r="O717" s="331"/>
      <c r="S717" s="323" t="s">
        <v>191</v>
      </c>
    </row>
    <row r="718" spans="3:19" ht="4.5" customHeight="1">
      <c r="C718" s="15"/>
      <c r="O718" s="17"/>
      <c r="S718" s="323"/>
    </row>
    <row r="719" spans="3:19" ht="15.75" customHeight="1">
      <c r="C719" s="15"/>
      <c r="D719" s="16" t="s">
        <v>37</v>
      </c>
      <c r="E719" s="328" t="s">
        <v>479</v>
      </c>
      <c r="F719" s="328"/>
      <c r="G719" s="328"/>
      <c r="H719" s="328"/>
      <c r="I719" s="328"/>
      <c r="J719" s="328"/>
      <c r="K719" s="328"/>
      <c r="L719" s="328"/>
      <c r="M719" s="328"/>
      <c r="N719" s="328"/>
      <c r="O719" s="17"/>
      <c r="S719" s="323"/>
    </row>
    <row r="720" spans="3:19" ht="4.5" customHeight="1">
      <c r="C720" s="15"/>
      <c r="D720" s="14"/>
      <c r="E720" s="290"/>
      <c r="F720" s="290"/>
      <c r="G720" s="290"/>
      <c r="H720" s="290"/>
      <c r="I720" s="290"/>
      <c r="J720" s="290"/>
      <c r="K720" s="290"/>
      <c r="L720" s="290"/>
      <c r="M720" s="290"/>
      <c r="N720" s="290"/>
      <c r="O720" s="17"/>
      <c r="S720" s="323"/>
    </row>
    <row r="721" spans="3:19" ht="15.75" customHeight="1">
      <c r="C721" s="15"/>
      <c r="D721" s="16" t="s">
        <v>38</v>
      </c>
      <c r="E721" s="328" t="s">
        <v>482</v>
      </c>
      <c r="F721" s="328"/>
      <c r="G721" s="328"/>
      <c r="H721" s="328"/>
      <c r="I721" s="328"/>
      <c r="J721" s="328"/>
      <c r="K721" s="328"/>
      <c r="L721" s="328"/>
      <c r="M721" s="328"/>
      <c r="N721" s="328"/>
      <c r="O721" s="17"/>
      <c r="S721" s="323"/>
    </row>
    <row r="722" spans="3:19" ht="4.5" customHeight="1">
      <c r="C722" s="15"/>
      <c r="D722" s="14"/>
      <c r="E722" s="290"/>
      <c r="F722" s="290"/>
      <c r="G722" s="290"/>
      <c r="H722" s="290"/>
      <c r="I722" s="290"/>
      <c r="J722" s="290"/>
      <c r="K722" s="290"/>
      <c r="L722" s="290"/>
      <c r="M722" s="290"/>
      <c r="N722" s="290"/>
      <c r="O722" s="17"/>
      <c r="S722" s="323"/>
    </row>
    <row r="723" spans="3:19" ht="15.75" customHeight="1">
      <c r="C723" s="15"/>
      <c r="D723" s="16" t="s">
        <v>39</v>
      </c>
      <c r="E723" s="328" t="s">
        <v>483</v>
      </c>
      <c r="F723" s="328"/>
      <c r="G723" s="328"/>
      <c r="H723" s="328"/>
      <c r="I723" s="328"/>
      <c r="J723" s="328"/>
      <c r="K723" s="328"/>
      <c r="L723" s="328"/>
      <c r="M723" s="328"/>
      <c r="N723" s="328"/>
      <c r="O723" s="17"/>
      <c r="S723" s="323"/>
    </row>
    <row r="724" spans="3:19" ht="4.5" customHeight="1">
      <c r="C724" s="15"/>
      <c r="D724" s="14"/>
      <c r="E724" s="290"/>
      <c r="F724" s="290"/>
      <c r="G724" s="290"/>
      <c r="H724" s="290"/>
      <c r="I724" s="290"/>
      <c r="J724" s="290"/>
      <c r="K724" s="290"/>
      <c r="L724" s="290"/>
      <c r="M724" s="290"/>
      <c r="N724" s="290"/>
      <c r="O724" s="17"/>
      <c r="S724" s="323"/>
    </row>
    <row r="725" spans="3:19" ht="15.75" customHeight="1">
      <c r="C725" s="15"/>
      <c r="D725" s="16" t="s">
        <v>40</v>
      </c>
      <c r="E725" s="328" t="s">
        <v>484</v>
      </c>
      <c r="F725" s="328"/>
      <c r="G725" s="328"/>
      <c r="H725" s="328"/>
      <c r="I725" s="328"/>
      <c r="J725" s="328"/>
      <c r="K725" s="328"/>
      <c r="L725" s="328"/>
      <c r="M725" s="328"/>
      <c r="N725" s="328"/>
      <c r="O725" s="17"/>
      <c r="S725" s="323"/>
    </row>
    <row r="726" spans="3:19" ht="4.5" customHeight="1">
      <c r="C726" s="15"/>
      <c r="D726" s="14"/>
      <c r="E726" s="290"/>
      <c r="F726" s="290"/>
      <c r="G726" s="290"/>
      <c r="H726" s="290"/>
      <c r="I726" s="290"/>
      <c r="J726" s="290"/>
      <c r="K726" s="290"/>
      <c r="L726" s="290"/>
      <c r="M726" s="290"/>
      <c r="N726" s="290"/>
      <c r="O726" s="17"/>
      <c r="S726" s="323"/>
    </row>
    <row r="727" spans="3:19" ht="15.75" customHeight="1">
      <c r="C727" s="15"/>
      <c r="D727" s="16" t="s">
        <v>41</v>
      </c>
      <c r="E727" s="328" t="s">
        <v>485</v>
      </c>
      <c r="F727" s="328"/>
      <c r="G727" s="328"/>
      <c r="H727" s="328"/>
      <c r="I727" s="328"/>
      <c r="J727" s="328"/>
      <c r="K727" s="328"/>
      <c r="L727" s="328"/>
      <c r="M727" s="328"/>
      <c r="N727" s="328"/>
      <c r="O727" s="17"/>
      <c r="S727" s="323"/>
    </row>
    <row r="728" spans="3:19" ht="4.5" customHeight="1" thickBot="1">
      <c r="C728" s="64"/>
      <c r="D728" s="18"/>
      <c r="E728" s="18"/>
      <c r="F728" s="18"/>
      <c r="G728" s="18"/>
      <c r="H728" s="18"/>
      <c r="I728" s="18"/>
      <c r="J728" s="18"/>
      <c r="K728" s="18"/>
      <c r="L728" s="18"/>
      <c r="M728" s="18"/>
      <c r="N728" s="18"/>
      <c r="O728" s="66"/>
      <c r="S728" s="323"/>
    </row>
    <row r="729" spans="3:19" ht="10.9" hidden="1" customHeight="1" thickBot="1">
      <c r="C729" s="344" t="s">
        <v>84</v>
      </c>
      <c r="D729" s="345"/>
      <c r="E729" s="345"/>
      <c r="F729" s="345"/>
      <c r="G729" s="345"/>
      <c r="H729" s="345"/>
      <c r="I729" s="345"/>
      <c r="J729" s="345"/>
      <c r="K729" s="345"/>
      <c r="L729" s="345"/>
      <c r="M729" s="345"/>
      <c r="N729" s="345"/>
      <c r="O729" s="346"/>
      <c r="S729" s="380" t="s">
        <v>191</v>
      </c>
    </row>
    <row r="730" spans="3:19" ht="4.1500000000000004" hidden="1" customHeight="1" thickBot="1">
      <c r="C730" s="10"/>
      <c r="D730" s="9"/>
      <c r="E730" s="9"/>
      <c r="F730" s="9"/>
      <c r="G730" s="9"/>
      <c r="H730" s="9"/>
      <c r="I730" s="9"/>
      <c r="J730" s="9"/>
      <c r="K730" s="9"/>
      <c r="L730" s="9"/>
      <c r="M730" s="9"/>
      <c r="N730" s="9"/>
      <c r="O730" s="11"/>
      <c r="S730" s="380"/>
    </row>
    <row r="731" spans="3:19" ht="15.6" hidden="1" customHeight="1" thickBot="1">
      <c r="C731" s="10"/>
      <c r="D731" s="188" t="s">
        <v>37</v>
      </c>
      <c r="E731" s="381"/>
      <c r="F731" s="382"/>
      <c r="G731" s="382"/>
      <c r="H731" s="382"/>
      <c r="I731" s="382"/>
      <c r="J731" s="382"/>
      <c r="K731" s="382"/>
      <c r="L731" s="382"/>
      <c r="M731" s="382"/>
      <c r="N731" s="382"/>
      <c r="O731" s="11"/>
      <c r="S731" s="380"/>
    </row>
    <row r="732" spans="3:19" ht="4.1500000000000004" hidden="1" customHeight="1" thickBot="1">
      <c r="C732" s="10"/>
      <c r="D732" s="189"/>
      <c r="E732" s="9"/>
      <c r="F732" s="9"/>
      <c r="G732" s="9"/>
      <c r="H732" s="9"/>
      <c r="I732" s="9"/>
      <c r="J732" s="9"/>
      <c r="K732" s="9"/>
      <c r="L732" s="9"/>
      <c r="M732" s="9"/>
      <c r="N732" s="9"/>
      <c r="O732" s="11"/>
      <c r="S732" s="380"/>
    </row>
    <row r="733" spans="3:19" ht="15.6" hidden="1" customHeight="1" thickBot="1">
      <c r="C733" s="10"/>
      <c r="D733" s="188" t="s">
        <v>38</v>
      </c>
      <c r="E733" s="381"/>
      <c r="F733" s="382"/>
      <c r="G733" s="382"/>
      <c r="H733" s="382"/>
      <c r="I733" s="382"/>
      <c r="J733" s="382"/>
      <c r="K733" s="382"/>
      <c r="L733" s="382"/>
      <c r="M733" s="382"/>
      <c r="N733" s="382"/>
      <c r="O733" s="11"/>
      <c r="S733" s="380"/>
    </row>
    <row r="734" spans="3:19" ht="4.1500000000000004" hidden="1" customHeight="1" thickBot="1">
      <c r="C734" s="10"/>
      <c r="D734" s="189"/>
      <c r="E734" s="9"/>
      <c r="F734" s="9"/>
      <c r="G734" s="9"/>
      <c r="H734" s="9"/>
      <c r="I734" s="9"/>
      <c r="J734" s="9"/>
      <c r="K734" s="9"/>
      <c r="L734" s="9"/>
      <c r="M734" s="9"/>
      <c r="N734" s="9"/>
      <c r="O734" s="11"/>
      <c r="S734" s="380"/>
    </row>
    <row r="735" spans="3:19" ht="15.6" hidden="1" customHeight="1" thickBot="1">
      <c r="C735" s="10"/>
      <c r="D735" s="188" t="s">
        <v>39</v>
      </c>
      <c r="E735" s="381"/>
      <c r="F735" s="382"/>
      <c r="G735" s="382"/>
      <c r="H735" s="382"/>
      <c r="I735" s="382"/>
      <c r="J735" s="382"/>
      <c r="K735" s="382"/>
      <c r="L735" s="382"/>
      <c r="M735" s="382"/>
      <c r="N735" s="382"/>
      <c r="O735" s="11"/>
      <c r="S735" s="380"/>
    </row>
    <row r="736" spans="3:19" ht="4.1500000000000004" hidden="1" customHeight="1" thickBot="1">
      <c r="C736" s="10"/>
      <c r="D736" s="189"/>
      <c r="E736" s="9"/>
      <c r="F736" s="9"/>
      <c r="G736" s="9"/>
      <c r="H736" s="9"/>
      <c r="I736" s="9"/>
      <c r="J736" s="9"/>
      <c r="K736" s="9"/>
      <c r="L736" s="9"/>
      <c r="M736" s="9"/>
      <c r="N736" s="9"/>
      <c r="O736" s="11"/>
      <c r="S736" s="380"/>
    </row>
    <row r="737" spans="3:19" ht="15.6" hidden="1" customHeight="1" thickBot="1">
      <c r="C737" s="10"/>
      <c r="D737" s="188" t="s">
        <v>40</v>
      </c>
      <c r="E737" s="381"/>
      <c r="F737" s="382"/>
      <c r="G737" s="382"/>
      <c r="H737" s="382"/>
      <c r="I737" s="382"/>
      <c r="J737" s="382"/>
      <c r="K737" s="382"/>
      <c r="L737" s="382"/>
      <c r="M737" s="382"/>
      <c r="N737" s="382"/>
      <c r="O737" s="11"/>
      <c r="S737" s="380"/>
    </row>
    <row r="738" spans="3:19" ht="4.1500000000000004" hidden="1" customHeight="1" thickBot="1">
      <c r="C738" s="10"/>
      <c r="D738" s="189"/>
      <c r="E738" s="9"/>
      <c r="F738" s="9"/>
      <c r="G738" s="9"/>
      <c r="H738" s="9"/>
      <c r="I738" s="9"/>
      <c r="J738" s="9"/>
      <c r="K738" s="9"/>
      <c r="L738" s="9"/>
      <c r="M738" s="9"/>
      <c r="N738" s="9"/>
      <c r="O738" s="11"/>
      <c r="S738" s="380"/>
    </row>
    <row r="739" spans="3:19" ht="15.6" hidden="1" customHeight="1" thickBot="1">
      <c r="C739" s="10"/>
      <c r="D739" s="188" t="s">
        <v>41</v>
      </c>
      <c r="E739" s="381"/>
      <c r="F739" s="382"/>
      <c r="G739" s="382"/>
      <c r="H739" s="382"/>
      <c r="I739" s="382"/>
      <c r="J739" s="382"/>
      <c r="K739" s="382"/>
      <c r="L739" s="382"/>
      <c r="M739" s="382"/>
      <c r="N739" s="382"/>
      <c r="O739" s="11"/>
      <c r="S739" s="380"/>
    </row>
    <row r="740" spans="3:19" ht="4.1500000000000004" hidden="1" customHeight="1" thickBot="1">
      <c r="C740" s="181"/>
      <c r="D740" s="182"/>
      <c r="E740" s="182"/>
      <c r="F740" s="182"/>
      <c r="G740" s="182"/>
      <c r="H740" s="182"/>
      <c r="I740" s="182"/>
      <c r="J740" s="182"/>
      <c r="K740" s="182"/>
      <c r="L740" s="182"/>
      <c r="M740" s="182"/>
      <c r="N740" s="182"/>
      <c r="O740" s="183"/>
      <c r="S740" s="380"/>
    </row>
    <row r="741" spans="3:19" ht="15.75" customHeight="1">
      <c r="C741" s="329" t="s">
        <v>373</v>
      </c>
      <c r="D741" s="330"/>
      <c r="E741" s="330"/>
      <c r="F741" s="330"/>
      <c r="G741" s="330"/>
      <c r="H741" s="330"/>
      <c r="I741" s="330"/>
      <c r="J741" s="330"/>
      <c r="K741" s="330"/>
      <c r="L741" s="330"/>
      <c r="M741" s="330"/>
      <c r="N741" s="330"/>
      <c r="O741" s="331"/>
      <c r="S741" s="323" t="s">
        <v>191</v>
      </c>
    </row>
    <row r="742" spans="3:19" ht="4.5" customHeight="1">
      <c r="C742" s="15"/>
      <c r="O742" s="17"/>
      <c r="S742" s="323"/>
    </row>
    <row r="743" spans="3:19" ht="15.75" customHeight="1">
      <c r="C743" s="15"/>
      <c r="D743" s="16" t="s">
        <v>37</v>
      </c>
      <c r="E743" s="328" t="s">
        <v>486</v>
      </c>
      <c r="F743" s="328"/>
      <c r="G743" s="328"/>
      <c r="H743" s="328"/>
      <c r="I743" s="328"/>
      <c r="J743" s="328"/>
      <c r="K743" s="328"/>
      <c r="L743" s="328"/>
      <c r="M743" s="328"/>
      <c r="N743" s="328"/>
      <c r="O743" s="17"/>
      <c r="S743" s="323"/>
    </row>
    <row r="744" spans="3:19" ht="4.5" customHeight="1">
      <c r="C744" s="15"/>
      <c r="D744" s="14"/>
      <c r="E744" s="290"/>
      <c r="F744" s="290"/>
      <c r="G744" s="290"/>
      <c r="H744" s="290"/>
      <c r="I744" s="290"/>
      <c r="J744" s="290"/>
      <c r="K744" s="290"/>
      <c r="L744" s="290"/>
      <c r="M744" s="290"/>
      <c r="N744" s="290"/>
      <c r="O744" s="17"/>
      <c r="S744" s="323"/>
    </row>
    <row r="745" spans="3:19" ht="15.75" customHeight="1">
      <c r="C745" s="15"/>
      <c r="D745" s="16" t="s">
        <v>38</v>
      </c>
      <c r="E745" s="328" t="s">
        <v>487</v>
      </c>
      <c r="F745" s="328"/>
      <c r="G745" s="328"/>
      <c r="H745" s="328"/>
      <c r="I745" s="328"/>
      <c r="J745" s="328"/>
      <c r="K745" s="328"/>
      <c r="L745" s="328"/>
      <c r="M745" s="328"/>
      <c r="N745" s="328"/>
      <c r="O745" s="17"/>
      <c r="S745" s="323"/>
    </row>
    <row r="746" spans="3:19" ht="4.5" customHeight="1">
      <c r="C746" s="15"/>
      <c r="D746" s="14"/>
      <c r="E746" s="290"/>
      <c r="F746" s="290"/>
      <c r="G746" s="290"/>
      <c r="H746" s="290"/>
      <c r="I746" s="290"/>
      <c r="J746" s="290"/>
      <c r="K746" s="290"/>
      <c r="L746" s="290"/>
      <c r="M746" s="290"/>
      <c r="N746" s="290"/>
      <c r="O746" s="17"/>
      <c r="S746" s="323"/>
    </row>
    <row r="747" spans="3:19" ht="15.75" customHeight="1">
      <c r="C747" s="15"/>
      <c r="D747" s="16" t="s">
        <v>39</v>
      </c>
      <c r="E747" s="328" t="s">
        <v>488</v>
      </c>
      <c r="F747" s="328"/>
      <c r="G747" s="328"/>
      <c r="H747" s="328"/>
      <c r="I747" s="328"/>
      <c r="J747" s="328"/>
      <c r="K747" s="328"/>
      <c r="L747" s="328"/>
      <c r="M747" s="328"/>
      <c r="N747" s="328"/>
      <c r="O747" s="17"/>
      <c r="S747" s="323"/>
    </row>
    <row r="748" spans="3:19" ht="4.5" customHeight="1">
      <c r="C748" s="15"/>
      <c r="D748" s="14"/>
      <c r="O748" s="17"/>
      <c r="S748" s="323"/>
    </row>
    <row r="749" spans="3:19" ht="15.75" customHeight="1">
      <c r="C749" s="15"/>
      <c r="D749" s="16" t="s">
        <v>40</v>
      </c>
      <c r="E749" s="328"/>
      <c r="F749" s="327"/>
      <c r="G749" s="327"/>
      <c r="H749" s="327"/>
      <c r="I749" s="327"/>
      <c r="J749" s="327"/>
      <c r="K749" s="327"/>
      <c r="L749" s="327"/>
      <c r="M749" s="327"/>
      <c r="N749" s="327"/>
      <c r="O749" s="17"/>
      <c r="S749" s="323"/>
    </row>
    <row r="750" spans="3:19" ht="4.5" customHeight="1">
      <c r="C750" s="15"/>
      <c r="D750" s="14"/>
      <c r="O750" s="17"/>
      <c r="S750" s="323"/>
    </row>
    <row r="751" spans="3:19" ht="15.75" customHeight="1">
      <c r="C751" s="15"/>
      <c r="D751" s="16" t="s">
        <v>41</v>
      </c>
      <c r="E751" s="328"/>
      <c r="F751" s="327"/>
      <c r="G751" s="327"/>
      <c r="H751" s="327"/>
      <c r="I751" s="327"/>
      <c r="J751" s="327"/>
      <c r="K751" s="327"/>
      <c r="L751" s="327"/>
      <c r="M751" s="327"/>
      <c r="N751" s="327"/>
      <c r="O751" s="17"/>
      <c r="S751" s="323"/>
    </row>
    <row r="752" spans="3:19" ht="4.5" customHeight="1" thickBot="1">
      <c r="C752" s="64"/>
      <c r="D752" s="18"/>
      <c r="E752" s="18"/>
      <c r="F752" s="18"/>
      <c r="G752" s="18"/>
      <c r="H752" s="18"/>
      <c r="I752" s="18"/>
      <c r="J752" s="18"/>
      <c r="K752" s="18"/>
      <c r="L752" s="18"/>
      <c r="M752" s="18"/>
      <c r="N752" s="18"/>
      <c r="O752" s="66"/>
      <c r="S752" s="323"/>
    </row>
    <row r="753" spans="3:19" ht="33.75" customHeight="1">
      <c r="C753" s="329" t="s">
        <v>374</v>
      </c>
      <c r="D753" s="330"/>
      <c r="E753" s="330"/>
      <c r="F753" s="330"/>
      <c r="G753" s="330"/>
      <c r="H753" s="330"/>
      <c r="I753" s="330"/>
      <c r="J753" s="330"/>
      <c r="K753" s="330"/>
      <c r="L753" s="330"/>
      <c r="M753" s="330"/>
      <c r="N753" s="330"/>
      <c r="O753" s="331"/>
      <c r="S753" s="323" t="s">
        <v>191</v>
      </c>
    </row>
    <row r="754" spans="3:19" ht="4.5" customHeight="1">
      <c r="C754" s="15"/>
      <c r="O754" s="17"/>
      <c r="S754" s="323"/>
    </row>
    <row r="755" spans="3:19" ht="15.75" customHeight="1">
      <c r="C755" s="15"/>
      <c r="D755" s="16" t="s">
        <v>37</v>
      </c>
      <c r="E755" s="328" t="s">
        <v>489</v>
      </c>
      <c r="F755" s="328"/>
      <c r="G755" s="328"/>
      <c r="H755" s="328"/>
      <c r="I755" s="328"/>
      <c r="J755" s="328"/>
      <c r="K755" s="328"/>
      <c r="L755" s="328"/>
      <c r="M755" s="328"/>
      <c r="N755" s="328"/>
      <c r="O755" s="17"/>
      <c r="S755" s="323"/>
    </row>
    <row r="756" spans="3:19" ht="4.5" customHeight="1">
      <c r="C756" s="15"/>
      <c r="D756" s="14"/>
      <c r="E756" s="290"/>
      <c r="F756" s="290"/>
      <c r="G756" s="290"/>
      <c r="H756" s="290"/>
      <c r="I756" s="290"/>
      <c r="J756" s="290"/>
      <c r="K756" s="290"/>
      <c r="L756" s="290"/>
      <c r="M756" s="290"/>
      <c r="N756" s="290"/>
      <c r="O756" s="17"/>
      <c r="S756" s="323"/>
    </row>
    <row r="757" spans="3:19" ht="15.75" customHeight="1">
      <c r="C757" s="15"/>
      <c r="D757" s="16" t="s">
        <v>38</v>
      </c>
      <c r="E757" s="328" t="s">
        <v>490</v>
      </c>
      <c r="F757" s="328"/>
      <c r="G757" s="328"/>
      <c r="H757" s="328"/>
      <c r="I757" s="328"/>
      <c r="J757" s="328"/>
      <c r="K757" s="328"/>
      <c r="L757" s="328"/>
      <c r="M757" s="328"/>
      <c r="N757" s="328"/>
      <c r="O757" s="17"/>
      <c r="S757" s="323"/>
    </row>
    <row r="758" spans="3:19" ht="4.5" customHeight="1">
      <c r="C758" s="15"/>
      <c r="D758" s="14"/>
      <c r="E758" s="290"/>
      <c r="F758" s="290"/>
      <c r="G758" s="290"/>
      <c r="H758" s="290"/>
      <c r="I758" s="290"/>
      <c r="J758" s="290"/>
      <c r="K758" s="290"/>
      <c r="L758" s="290"/>
      <c r="M758" s="290"/>
      <c r="N758" s="290"/>
      <c r="O758" s="17"/>
      <c r="S758" s="323"/>
    </row>
    <row r="759" spans="3:19" ht="15.75" customHeight="1">
      <c r="C759" s="15"/>
      <c r="D759" s="16" t="s">
        <v>39</v>
      </c>
      <c r="E759" s="328" t="s">
        <v>479</v>
      </c>
      <c r="F759" s="328"/>
      <c r="G759" s="328"/>
      <c r="H759" s="328"/>
      <c r="I759" s="328"/>
      <c r="J759" s="328"/>
      <c r="K759" s="328"/>
      <c r="L759" s="328"/>
      <c r="M759" s="328"/>
      <c r="N759" s="328"/>
      <c r="O759" s="17"/>
      <c r="S759" s="323"/>
    </row>
    <row r="760" spans="3:19" ht="4.5" customHeight="1">
      <c r="C760" s="15"/>
      <c r="D760" s="14"/>
      <c r="O760" s="17"/>
      <c r="S760" s="323"/>
    </row>
    <row r="761" spans="3:19" ht="15.75" customHeight="1">
      <c r="C761" s="15"/>
      <c r="D761" s="16" t="s">
        <v>40</v>
      </c>
      <c r="E761" s="328"/>
      <c r="F761" s="327"/>
      <c r="G761" s="327"/>
      <c r="H761" s="327"/>
      <c r="I761" s="327"/>
      <c r="J761" s="327"/>
      <c r="K761" s="327"/>
      <c r="L761" s="327"/>
      <c r="M761" s="327"/>
      <c r="N761" s="327"/>
      <c r="O761" s="17"/>
      <c r="S761" s="323"/>
    </row>
    <row r="762" spans="3:19" ht="4.5" customHeight="1">
      <c r="C762" s="15"/>
      <c r="D762" s="14"/>
      <c r="O762" s="17"/>
      <c r="S762" s="323"/>
    </row>
    <row r="763" spans="3:19" ht="15.75" customHeight="1">
      <c r="C763" s="15"/>
      <c r="D763" s="16" t="s">
        <v>41</v>
      </c>
      <c r="E763" s="328"/>
      <c r="F763" s="327"/>
      <c r="G763" s="327"/>
      <c r="H763" s="327"/>
      <c r="I763" s="327"/>
      <c r="J763" s="327"/>
      <c r="K763" s="327"/>
      <c r="L763" s="327"/>
      <c r="M763" s="327"/>
      <c r="N763" s="327"/>
      <c r="O763" s="17"/>
      <c r="S763" s="323"/>
    </row>
    <row r="764" spans="3:19" ht="4.5" customHeight="1" thickBot="1">
      <c r="C764" s="64"/>
      <c r="D764" s="18"/>
      <c r="E764" s="18"/>
      <c r="F764" s="18"/>
      <c r="G764" s="18"/>
      <c r="H764" s="18"/>
      <c r="I764" s="18"/>
      <c r="J764" s="18"/>
      <c r="K764" s="18"/>
      <c r="L764" s="18"/>
      <c r="M764" s="18"/>
      <c r="N764" s="18"/>
      <c r="O764" s="66"/>
      <c r="S764" s="323"/>
    </row>
    <row r="765" spans="3:19" ht="48" customHeight="1">
      <c r="C765" s="335" t="s">
        <v>375</v>
      </c>
      <c r="D765" s="330"/>
      <c r="E765" s="330"/>
      <c r="F765" s="330"/>
      <c r="G765" s="330"/>
      <c r="H765" s="330"/>
      <c r="I765" s="330"/>
      <c r="J765" s="330"/>
      <c r="K765" s="330"/>
      <c r="L765" s="330"/>
      <c r="M765" s="330"/>
      <c r="N765" s="330"/>
      <c r="O765" s="331"/>
      <c r="S765" s="323" t="s">
        <v>203</v>
      </c>
    </row>
    <row r="766" spans="3:19" ht="4.5" customHeight="1">
      <c r="C766" s="15"/>
      <c r="O766" s="17"/>
      <c r="S766" s="323"/>
    </row>
    <row r="767" spans="3:19" ht="15.75" customHeight="1">
      <c r="C767" s="15"/>
      <c r="D767" s="16" t="s">
        <v>37</v>
      </c>
      <c r="E767" s="328" t="s">
        <v>491</v>
      </c>
      <c r="F767" s="327"/>
      <c r="G767" s="327"/>
      <c r="H767" s="327"/>
      <c r="I767" s="327"/>
      <c r="J767" s="327"/>
      <c r="K767" s="327"/>
      <c r="L767" s="327"/>
      <c r="M767" s="327"/>
      <c r="N767" s="327"/>
      <c r="O767" s="17"/>
      <c r="S767" s="323"/>
    </row>
    <row r="768" spans="3:19" ht="4.5" customHeight="1">
      <c r="C768" s="15"/>
      <c r="D768" s="14"/>
      <c r="E768" s="290"/>
      <c r="F768" s="290"/>
      <c r="G768" s="290"/>
      <c r="H768" s="290"/>
      <c r="I768" s="290"/>
      <c r="J768" s="290"/>
      <c r="K768" s="290"/>
      <c r="L768" s="290"/>
      <c r="M768" s="290"/>
      <c r="N768" s="290"/>
      <c r="O768" s="17"/>
      <c r="S768" s="323"/>
    </row>
    <row r="769" spans="3:19" ht="15.75" customHeight="1">
      <c r="C769" s="15"/>
      <c r="D769" s="16" t="s">
        <v>38</v>
      </c>
      <c r="E769" s="328" t="s">
        <v>492</v>
      </c>
      <c r="F769" s="327"/>
      <c r="G769" s="327"/>
      <c r="H769" s="327"/>
      <c r="I769" s="327"/>
      <c r="J769" s="327"/>
      <c r="K769" s="327"/>
      <c r="L769" s="327"/>
      <c r="M769" s="327"/>
      <c r="N769" s="327"/>
      <c r="O769" s="17"/>
      <c r="S769" s="323"/>
    </row>
    <row r="770" spans="3:19" ht="4.5" customHeight="1">
      <c r="C770" s="15"/>
      <c r="D770" s="14"/>
      <c r="E770" s="290"/>
      <c r="F770" s="290"/>
      <c r="G770" s="290"/>
      <c r="H770" s="290"/>
      <c r="I770" s="290"/>
      <c r="J770" s="290"/>
      <c r="K770" s="290"/>
      <c r="L770" s="290"/>
      <c r="M770" s="290"/>
      <c r="N770" s="290"/>
      <c r="O770" s="17"/>
      <c r="S770" s="323"/>
    </row>
    <row r="771" spans="3:19" ht="15.75" customHeight="1">
      <c r="C771" s="15"/>
      <c r="D771" s="16" t="s">
        <v>39</v>
      </c>
      <c r="E771" s="328" t="s">
        <v>493</v>
      </c>
      <c r="F771" s="327"/>
      <c r="G771" s="327"/>
      <c r="H771" s="327"/>
      <c r="I771" s="327"/>
      <c r="J771" s="327"/>
      <c r="K771" s="327"/>
      <c r="L771" s="327"/>
      <c r="M771" s="327"/>
      <c r="N771" s="327"/>
      <c r="O771" s="17"/>
      <c r="S771" s="323"/>
    </row>
    <row r="772" spans="3:19" ht="4.5" customHeight="1">
      <c r="C772" s="15"/>
      <c r="D772" s="14"/>
      <c r="E772" s="290"/>
      <c r="F772" s="290"/>
      <c r="G772" s="290"/>
      <c r="H772" s="290"/>
      <c r="I772" s="290"/>
      <c r="J772" s="290"/>
      <c r="K772" s="290"/>
      <c r="L772" s="290"/>
      <c r="M772" s="290"/>
      <c r="N772" s="290"/>
      <c r="O772" s="17"/>
      <c r="S772" s="323"/>
    </row>
    <row r="773" spans="3:19" ht="15.75" customHeight="1">
      <c r="C773" s="15"/>
      <c r="D773" s="16" t="s">
        <v>40</v>
      </c>
      <c r="E773" s="328" t="s">
        <v>494</v>
      </c>
      <c r="F773" s="327"/>
      <c r="G773" s="327"/>
      <c r="H773" s="327"/>
      <c r="I773" s="327"/>
      <c r="J773" s="327"/>
      <c r="K773" s="327"/>
      <c r="L773" s="327"/>
      <c r="M773" s="327"/>
      <c r="N773" s="327"/>
      <c r="O773" s="17"/>
      <c r="S773" s="323"/>
    </row>
    <row r="774" spans="3:19" ht="4.5" customHeight="1">
      <c r="C774" s="15"/>
      <c r="D774" s="14"/>
      <c r="E774" s="290"/>
      <c r="F774" s="290"/>
      <c r="G774" s="290"/>
      <c r="H774" s="290"/>
      <c r="I774" s="290"/>
      <c r="J774" s="290"/>
      <c r="K774" s="290"/>
      <c r="L774" s="290"/>
      <c r="M774" s="290"/>
      <c r="N774" s="290"/>
      <c r="O774" s="17"/>
      <c r="S774" s="323"/>
    </row>
    <row r="775" spans="3:19" ht="15.75" customHeight="1">
      <c r="C775" s="15"/>
      <c r="D775" s="16" t="s">
        <v>41</v>
      </c>
      <c r="E775" s="328" t="s">
        <v>495</v>
      </c>
      <c r="F775" s="327"/>
      <c r="G775" s="327"/>
      <c r="H775" s="327"/>
      <c r="I775" s="327"/>
      <c r="J775" s="327"/>
      <c r="K775" s="327"/>
      <c r="L775" s="327"/>
      <c r="M775" s="327"/>
      <c r="N775" s="327"/>
      <c r="O775" s="17"/>
      <c r="S775" s="323"/>
    </row>
    <row r="776" spans="3:19" ht="1.9" customHeight="1" thickBot="1">
      <c r="C776" s="64"/>
      <c r="D776" s="18"/>
      <c r="E776" s="18"/>
      <c r="F776" s="18"/>
      <c r="G776" s="18"/>
      <c r="H776" s="18"/>
      <c r="I776" s="18"/>
      <c r="J776" s="18"/>
      <c r="K776" s="18"/>
      <c r="L776" s="18"/>
      <c r="M776" s="18"/>
      <c r="N776" s="18"/>
      <c r="O776" s="66"/>
      <c r="S776" s="323"/>
    </row>
    <row r="777" spans="3:19" ht="34.9" hidden="1" customHeight="1" thickBot="1">
      <c r="C777" s="344" t="s">
        <v>85</v>
      </c>
      <c r="D777" s="345"/>
      <c r="E777" s="345"/>
      <c r="F777" s="345"/>
      <c r="G777" s="345"/>
      <c r="H777" s="345"/>
      <c r="I777" s="345"/>
      <c r="J777" s="345"/>
      <c r="K777" s="345"/>
      <c r="L777" s="345"/>
      <c r="M777" s="345"/>
      <c r="N777" s="345"/>
      <c r="O777" s="346"/>
      <c r="S777" s="323" t="s">
        <v>191</v>
      </c>
    </row>
    <row r="778" spans="3:19" ht="4.1500000000000004" hidden="1" customHeight="1" thickBot="1">
      <c r="C778" s="15"/>
      <c r="O778" s="17"/>
      <c r="S778" s="323"/>
    </row>
    <row r="779" spans="3:19" ht="15.6" hidden="1" customHeight="1" thickBot="1">
      <c r="C779" s="15"/>
      <c r="D779" s="16" t="s">
        <v>37</v>
      </c>
      <c r="E779" s="381"/>
      <c r="F779" s="382"/>
      <c r="G779" s="382"/>
      <c r="H779" s="382"/>
      <c r="I779" s="382"/>
      <c r="J779" s="382"/>
      <c r="K779" s="382"/>
      <c r="L779" s="382"/>
      <c r="M779" s="382"/>
      <c r="N779" s="382"/>
      <c r="O779" s="17"/>
      <c r="S779" s="323"/>
    </row>
    <row r="780" spans="3:19" ht="4.1500000000000004" hidden="1" customHeight="1" thickBot="1">
      <c r="C780" s="15"/>
      <c r="D780" s="14"/>
      <c r="E780" s="9"/>
      <c r="F780" s="9"/>
      <c r="G780" s="9"/>
      <c r="H780" s="9"/>
      <c r="I780" s="9"/>
      <c r="J780" s="9"/>
      <c r="K780" s="9"/>
      <c r="L780" s="9"/>
      <c r="M780" s="9"/>
      <c r="N780" s="9"/>
      <c r="O780" s="17"/>
      <c r="S780" s="323"/>
    </row>
    <row r="781" spans="3:19" ht="15.6" hidden="1" customHeight="1" thickBot="1">
      <c r="C781" s="15"/>
      <c r="D781" s="16" t="s">
        <v>38</v>
      </c>
      <c r="E781" s="381"/>
      <c r="F781" s="382"/>
      <c r="G781" s="382"/>
      <c r="H781" s="382"/>
      <c r="I781" s="382"/>
      <c r="J781" s="382"/>
      <c r="K781" s="382"/>
      <c r="L781" s="382"/>
      <c r="M781" s="382"/>
      <c r="N781" s="382"/>
      <c r="O781" s="17"/>
      <c r="S781" s="323"/>
    </row>
    <row r="782" spans="3:19" ht="4.1500000000000004" hidden="1" customHeight="1" thickBot="1">
      <c r="C782" s="15"/>
      <c r="D782" s="14"/>
      <c r="E782" s="9"/>
      <c r="F782" s="9"/>
      <c r="G782" s="9"/>
      <c r="H782" s="9"/>
      <c r="I782" s="9"/>
      <c r="J782" s="9"/>
      <c r="K782" s="9"/>
      <c r="L782" s="9"/>
      <c r="M782" s="9"/>
      <c r="N782" s="9"/>
      <c r="O782" s="17"/>
      <c r="S782" s="323"/>
    </row>
    <row r="783" spans="3:19" ht="15.6" hidden="1" customHeight="1" thickBot="1">
      <c r="C783" s="15"/>
      <c r="D783" s="16" t="s">
        <v>39</v>
      </c>
      <c r="E783" s="381"/>
      <c r="F783" s="382"/>
      <c r="G783" s="382"/>
      <c r="H783" s="382"/>
      <c r="I783" s="382"/>
      <c r="J783" s="382"/>
      <c r="K783" s="382"/>
      <c r="L783" s="382"/>
      <c r="M783" s="382"/>
      <c r="N783" s="382"/>
      <c r="O783" s="17"/>
      <c r="S783" s="323"/>
    </row>
    <row r="784" spans="3:19" ht="4.5" hidden="1" customHeight="1" thickBot="1">
      <c r="C784" s="15"/>
      <c r="D784" s="14"/>
      <c r="E784" s="9"/>
      <c r="F784" s="9"/>
      <c r="G784" s="9"/>
      <c r="H784" s="9"/>
      <c r="I784" s="9"/>
      <c r="J784" s="9"/>
      <c r="K784" s="9"/>
      <c r="L784" s="9"/>
      <c r="M784" s="9"/>
      <c r="N784" s="9"/>
      <c r="O784" s="17"/>
      <c r="S784" s="323"/>
    </row>
    <row r="785" spans="2:19" ht="15.6" hidden="1" customHeight="1" thickBot="1">
      <c r="C785" s="15"/>
      <c r="D785" s="16" t="s">
        <v>40</v>
      </c>
      <c r="E785" s="381"/>
      <c r="F785" s="382"/>
      <c r="G785" s="382"/>
      <c r="H785" s="382"/>
      <c r="I785" s="382"/>
      <c r="J785" s="382"/>
      <c r="K785" s="382"/>
      <c r="L785" s="382"/>
      <c r="M785" s="382"/>
      <c r="N785" s="382"/>
      <c r="O785" s="17"/>
      <c r="S785" s="323"/>
    </row>
    <row r="786" spans="2:19" ht="4.1500000000000004" hidden="1" customHeight="1" thickBot="1">
      <c r="C786" s="15"/>
      <c r="D786" s="14"/>
      <c r="E786" s="9"/>
      <c r="F786" s="9"/>
      <c r="G786" s="9"/>
      <c r="H786" s="9"/>
      <c r="I786" s="9"/>
      <c r="J786" s="9"/>
      <c r="K786" s="9"/>
      <c r="L786" s="9"/>
      <c r="M786" s="9"/>
      <c r="N786" s="9"/>
      <c r="O786" s="17"/>
      <c r="S786" s="323"/>
    </row>
    <row r="787" spans="2:19" ht="15.6" hidden="1" customHeight="1" thickBot="1">
      <c r="C787" s="15"/>
      <c r="D787" s="16" t="s">
        <v>41</v>
      </c>
      <c r="E787" s="381"/>
      <c r="F787" s="382"/>
      <c r="G787" s="382"/>
      <c r="H787" s="382"/>
      <c r="I787" s="382"/>
      <c r="J787" s="382"/>
      <c r="K787" s="382"/>
      <c r="L787" s="382"/>
      <c r="M787" s="382"/>
      <c r="N787" s="382"/>
      <c r="O787" s="17"/>
      <c r="S787" s="323"/>
    </row>
    <row r="788" spans="2:19" ht="4.1500000000000004" hidden="1" customHeight="1" thickBot="1">
      <c r="C788" s="64"/>
      <c r="D788" s="18"/>
      <c r="E788" s="18"/>
      <c r="F788" s="18"/>
      <c r="G788" s="18"/>
      <c r="H788" s="18"/>
      <c r="I788" s="18"/>
      <c r="J788" s="18"/>
      <c r="K788" s="18"/>
      <c r="L788" s="18"/>
      <c r="M788" s="18"/>
      <c r="N788" s="18"/>
      <c r="O788" s="66"/>
      <c r="S788" s="323"/>
    </row>
    <row r="789" spans="2:19" ht="15.75" customHeight="1" thickBot="1">
      <c r="B789" s="43" t="s">
        <v>86</v>
      </c>
      <c r="C789" s="43" t="s">
        <v>87</v>
      </c>
      <c r="D789" s="43"/>
    </row>
    <row r="790" spans="2:19" ht="35.25" customHeight="1">
      <c r="C790" s="329" t="s">
        <v>376</v>
      </c>
      <c r="D790" s="330"/>
      <c r="E790" s="330"/>
      <c r="F790" s="330"/>
      <c r="G790" s="330"/>
      <c r="H790" s="330"/>
      <c r="I790" s="330"/>
      <c r="J790" s="330"/>
      <c r="K790" s="330"/>
      <c r="L790" s="330"/>
      <c r="M790" s="330"/>
      <c r="N790" s="330"/>
      <c r="O790" s="331"/>
      <c r="S790" s="365" t="s">
        <v>203</v>
      </c>
    </row>
    <row r="791" spans="2:19" ht="4.5" customHeight="1">
      <c r="C791" s="15"/>
      <c r="O791" s="17"/>
      <c r="S791" s="365"/>
    </row>
    <row r="792" spans="2:19" ht="15.75" customHeight="1">
      <c r="C792" s="15"/>
      <c r="D792" s="16" t="s">
        <v>37</v>
      </c>
      <c r="E792" s="328" t="s">
        <v>496</v>
      </c>
      <c r="F792" s="328"/>
      <c r="G792" s="328"/>
      <c r="H792" s="328"/>
      <c r="I792" s="328"/>
      <c r="J792" s="328"/>
      <c r="K792" s="328"/>
      <c r="L792" s="328"/>
      <c r="M792" s="328"/>
      <c r="N792" s="328"/>
      <c r="O792" s="17"/>
      <c r="S792" s="365"/>
    </row>
    <row r="793" spans="2:19" ht="4.5" customHeight="1">
      <c r="C793" s="15"/>
      <c r="D793" s="14"/>
      <c r="E793" s="290"/>
      <c r="F793" s="290"/>
      <c r="G793" s="290"/>
      <c r="H793" s="290"/>
      <c r="I793" s="290"/>
      <c r="J793" s="290"/>
      <c r="K793" s="290"/>
      <c r="L793" s="290"/>
      <c r="M793" s="290"/>
      <c r="N793" s="290"/>
      <c r="O793" s="17"/>
      <c r="S793" s="365"/>
    </row>
    <row r="794" spans="2:19" ht="15.75" customHeight="1">
      <c r="C794" s="15"/>
      <c r="D794" s="16" t="s">
        <v>38</v>
      </c>
      <c r="E794" s="328" t="s">
        <v>497</v>
      </c>
      <c r="F794" s="328"/>
      <c r="G794" s="328"/>
      <c r="H794" s="328"/>
      <c r="I794" s="328"/>
      <c r="J794" s="328"/>
      <c r="K794" s="328"/>
      <c r="L794" s="328"/>
      <c r="M794" s="328"/>
      <c r="N794" s="328"/>
      <c r="O794" s="17"/>
      <c r="S794" s="365"/>
    </row>
    <row r="795" spans="2:19" ht="4.5" customHeight="1">
      <c r="C795" s="15"/>
      <c r="D795" s="14"/>
      <c r="E795" s="290"/>
      <c r="F795" s="290"/>
      <c r="G795" s="290"/>
      <c r="H795" s="290"/>
      <c r="I795" s="290"/>
      <c r="J795" s="290"/>
      <c r="K795" s="290"/>
      <c r="L795" s="290"/>
      <c r="M795" s="290"/>
      <c r="N795" s="290"/>
      <c r="O795" s="17"/>
      <c r="S795" s="365"/>
    </row>
    <row r="796" spans="2:19" ht="15.75" customHeight="1">
      <c r="C796" s="15"/>
      <c r="D796" s="16" t="s">
        <v>39</v>
      </c>
      <c r="E796" s="328" t="s">
        <v>498</v>
      </c>
      <c r="F796" s="328"/>
      <c r="G796" s="328"/>
      <c r="H796" s="328"/>
      <c r="I796" s="328"/>
      <c r="J796" s="328"/>
      <c r="K796" s="328"/>
      <c r="L796" s="328"/>
      <c r="M796" s="328"/>
      <c r="N796" s="328"/>
      <c r="O796" s="17"/>
      <c r="S796" s="365"/>
    </row>
    <row r="797" spans="2:19" ht="4.5" customHeight="1">
      <c r="C797" s="15"/>
      <c r="D797" s="14"/>
      <c r="O797" s="17"/>
      <c r="S797" s="365"/>
    </row>
    <row r="798" spans="2:19" ht="15.75" customHeight="1">
      <c r="C798" s="15"/>
      <c r="D798" s="16" t="s">
        <v>40</v>
      </c>
      <c r="E798" s="328"/>
      <c r="F798" s="327"/>
      <c r="G798" s="327"/>
      <c r="H798" s="327"/>
      <c r="I798" s="327"/>
      <c r="J798" s="327"/>
      <c r="K798" s="327"/>
      <c r="L798" s="327"/>
      <c r="M798" s="327"/>
      <c r="N798" s="327"/>
      <c r="O798" s="17"/>
      <c r="S798" s="365"/>
    </row>
    <row r="799" spans="2:19" ht="4.5" customHeight="1">
      <c r="C799" s="15"/>
      <c r="D799" s="14"/>
      <c r="O799" s="17"/>
      <c r="S799" s="365"/>
    </row>
    <row r="800" spans="2:19" ht="15.75" customHeight="1">
      <c r="C800" s="15"/>
      <c r="D800" s="16" t="s">
        <v>41</v>
      </c>
      <c r="E800" s="328"/>
      <c r="F800" s="327"/>
      <c r="G800" s="327"/>
      <c r="H800" s="327"/>
      <c r="I800" s="327"/>
      <c r="J800" s="327"/>
      <c r="K800" s="327"/>
      <c r="L800" s="327"/>
      <c r="M800" s="327"/>
      <c r="N800" s="327"/>
      <c r="O800" s="17"/>
      <c r="S800" s="365"/>
    </row>
    <row r="801" spans="2:19" ht="4.5" customHeight="1" thickBot="1">
      <c r="C801" s="64"/>
      <c r="D801" s="18"/>
      <c r="E801" s="18"/>
      <c r="F801" s="18"/>
      <c r="G801" s="18"/>
      <c r="H801" s="18"/>
      <c r="I801" s="18"/>
      <c r="J801" s="18"/>
      <c r="K801" s="18"/>
      <c r="L801" s="18"/>
      <c r="M801" s="18"/>
      <c r="N801" s="18"/>
      <c r="O801" s="66"/>
      <c r="S801" s="365"/>
    </row>
    <row r="802" spans="2:19" ht="48" customHeight="1">
      <c r="C802" s="329" t="s">
        <v>88</v>
      </c>
      <c r="D802" s="330"/>
      <c r="E802" s="330"/>
      <c r="F802" s="330"/>
      <c r="G802" s="330"/>
      <c r="H802" s="330"/>
      <c r="I802" s="330"/>
      <c r="J802" s="330"/>
      <c r="K802" s="330"/>
      <c r="L802" s="330"/>
      <c r="M802" s="330"/>
      <c r="N802" s="330"/>
      <c r="O802" s="331"/>
      <c r="S802" s="323" t="s">
        <v>203</v>
      </c>
    </row>
    <row r="803" spans="2:19" ht="4.5" customHeight="1">
      <c r="C803" s="15"/>
      <c r="O803" s="17"/>
      <c r="S803" s="323"/>
    </row>
    <row r="804" spans="2:19">
      <c r="C804" s="15"/>
      <c r="D804" s="1" t="s">
        <v>357</v>
      </c>
      <c r="N804" s="52" t="s">
        <v>12</v>
      </c>
      <c r="O804" s="17"/>
      <c r="S804" s="323"/>
    </row>
    <row r="805" spans="2:19" ht="3.75" customHeight="1" thickBot="1">
      <c r="C805" s="15"/>
      <c r="O805" s="17"/>
      <c r="S805" s="323"/>
    </row>
    <row r="806" spans="2:19" ht="15.75" customHeight="1" thickBot="1">
      <c r="C806" s="15"/>
      <c r="N806" s="148">
        <v>0</v>
      </c>
      <c r="O806" s="17"/>
      <c r="S806" s="323"/>
    </row>
    <row r="807" spans="2:19" ht="4.5" customHeight="1" thickBot="1">
      <c r="C807" s="64"/>
      <c r="D807" s="18"/>
      <c r="E807" s="18"/>
      <c r="F807" s="18"/>
      <c r="G807" s="18"/>
      <c r="H807" s="18"/>
      <c r="I807" s="18"/>
      <c r="J807" s="18"/>
      <c r="K807" s="18"/>
      <c r="L807" s="18"/>
      <c r="M807" s="18"/>
      <c r="N807" s="18"/>
      <c r="O807" s="66"/>
      <c r="S807" s="323"/>
    </row>
    <row r="808" spans="2:19" s="310" customFormat="1" ht="16.5" customHeight="1" thickBot="1">
      <c r="B808" s="173" t="s">
        <v>515</v>
      </c>
      <c r="C808" s="463"/>
      <c r="D808" s="464"/>
      <c r="E808" s="167"/>
      <c r="F808" s="167"/>
      <c r="G808" s="167"/>
      <c r="H808" s="167"/>
      <c r="I808" s="167"/>
      <c r="J808" s="167"/>
      <c r="K808" s="167"/>
      <c r="L808" s="167"/>
      <c r="M808" s="167"/>
      <c r="N808" s="167"/>
      <c r="O808" s="17"/>
      <c r="S808" s="306"/>
    </row>
    <row r="809" spans="2:19" s="310" customFormat="1" ht="32.25" customHeight="1">
      <c r="C809" s="435" t="s">
        <v>514</v>
      </c>
      <c r="D809" s="337"/>
      <c r="E809" s="337"/>
      <c r="F809" s="337"/>
      <c r="G809" s="337"/>
      <c r="H809" s="337"/>
      <c r="I809" s="337"/>
      <c r="J809" s="337"/>
      <c r="K809" s="337"/>
      <c r="L809" s="337"/>
      <c r="M809" s="337"/>
      <c r="N809" s="337"/>
      <c r="O809" s="338"/>
      <c r="S809" s="323" t="s">
        <v>204</v>
      </c>
    </row>
    <row r="810" spans="2:19" s="310" customFormat="1" ht="4.5" customHeight="1">
      <c r="C810" s="190"/>
      <c r="D810" s="320"/>
      <c r="E810" s="320"/>
      <c r="F810" s="320"/>
      <c r="G810" s="320"/>
      <c r="H810" s="320"/>
      <c r="I810" s="320"/>
      <c r="J810" s="320"/>
      <c r="K810" s="320"/>
      <c r="L810" s="320"/>
      <c r="M810" s="320"/>
      <c r="N810" s="320"/>
      <c r="O810" s="191"/>
      <c r="S810" s="323"/>
    </row>
    <row r="811" spans="2:19" s="310" customFormat="1" ht="15.75" customHeight="1">
      <c r="C811" s="190"/>
      <c r="D811" s="460" t="s">
        <v>37</v>
      </c>
      <c r="E811" s="461" t="s">
        <v>517</v>
      </c>
      <c r="F811" s="462"/>
      <c r="G811" s="462"/>
      <c r="H811" s="462"/>
      <c r="I811" s="462"/>
      <c r="J811" s="462"/>
      <c r="K811" s="462"/>
      <c r="L811" s="462"/>
      <c r="M811" s="462"/>
      <c r="N811" s="462"/>
      <c r="O811" s="191"/>
      <c r="S811" s="323"/>
    </row>
    <row r="812" spans="2:19" s="310" customFormat="1" ht="4.5" customHeight="1">
      <c r="C812" s="190"/>
      <c r="D812" s="192"/>
      <c r="E812" s="320"/>
      <c r="F812" s="320"/>
      <c r="G812" s="320"/>
      <c r="H812" s="320"/>
      <c r="I812" s="320"/>
      <c r="J812" s="320"/>
      <c r="K812" s="320"/>
      <c r="L812" s="320"/>
      <c r="M812" s="320"/>
      <c r="N812" s="320"/>
      <c r="O812" s="191"/>
      <c r="S812" s="323"/>
    </row>
    <row r="813" spans="2:19" s="310" customFormat="1" ht="15.75" customHeight="1">
      <c r="C813" s="190"/>
      <c r="D813" s="460" t="s">
        <v>38</v>
      </c>
      <c r="E813" s="461" t="s">
        <v>518</v>
      </c>
      <c r="F813" s="462"/>
      <c r="G813" s="462"/>
      <c r="H813" s="462"/>
      <c r="I813" s="462"/>
      <c r="J813" s="462"/>
      <c r="K813" s="462"/>
      <c r="L813" s="462"/>
      <c r="M813" s="462"/>
      <c r="N813" s="462"/>
      <c r="O813" s="191"/>
      <c r="S813" s="323"/>
    </row>
    <row r="814" spans="2:19" s="310" customFormat="1" ht="4.5" customHeight="1">
      <c r="C814" s="190"/>
      <c r="D814" s="192"/>
      <c r="E814" s="320"/>
      <c r="F814" s="320"/>
      <c r="G814" s="320"/>
      <c r="H814" s="320"/>
      <c r="I814" s="320"/>
      <c r="J814" s="320"/>
      <c r="K814" s="320"/>
      <c r="L814" s="320"/>
      <c r="M814" s="320"/>
      <c r="N814" s="320"/>
      <c r="O814" s="191"/>
      <c r="S814" s="323"/>
    </row>
    <row r="815" spans="2:19" s="310" customFormat="1" ht="15.75" customHeight="1">
      <c r="C815" s="190"/>
      <c r="D815" s="460" t="s">
        <v>39</v>
      </c>
      <c r="E815" s="461" t="s">
        <v>519</v>
      </c>
      <c r="F815" s="462"/>
      <c r="G815" s="462"/>
      <c r="H815" s="462"/>
      <c r="I815" s="462"/>
      <c r="J815" s="462"/>
      <c r="K815" s="462"/>
      <c r="L815" s="462"/>
      <c r="M815" s="462"/>
      <c r="N815" s="462"/>
      <c r="O815" s="191"/>
      <c r="S815" s="323"/>
    </row>
    <row r="816" spans="2:19" s="310" customFormat="1" ht="4.5" customHeight="1">
      <c r="C816" s="190"/>
      <c r="D816" s="192"/>
      <c r="E816" s="320"/>
      <c r="F816" s="320"/>
      <c r="G816" s="320"/>
      <c r="H816" s="320"/>
      <c r="I816" s="320"/>
      <c r="J816" s="320"/>
      <c r="K816" s="320"/>
      <c r="L816" s="320"/>
      <c r="M816" s="320"/>
      <c r="N816" s="320"/>
      <c r="O816" s="191"/>
      <c r="S816" s="323"/>
    </row>
    <row r="817" spans="2:19" s="310" customFormat="1" ht="15.75" customHeight="1">
      <c r="C817" s="190"/>
      <c r="D817" s="460" t="s">
        <v>40</v>
      </c>
      <c r="E817" s="461" t="s">
        <v>520</v>
      </c>
      <c r="F817" s="462"/>
      <c r="G817" s="462"/>
      <c r="H817" s="462"/>
      <c r="I817" s="462"/>
      <c r="J817" s="462"/>
      <c r="K817" s="462"/>
      <c r="L817" s="462"/>
      <c r="M817" s="462"/>
      <c r="N817" s="462"/>
      <c r="O817" s="191"/>
      <c r="S817" s="323"/>
    </row>
    <row r="818" spans="2:19" s="310" customFormat="1" ht="4.5" customHeight="1">
      <c r="C818" s="190"/>
      <c r="D818" s="192"/>
      <c r="E818" s="320"/>
      <c r="F818" s="320"/>
      <c r="G818" s="320"/>
      <c r="H818" s="320"/>
      <c r="I818" s="320"/>
      <c r="J818" s="320"/>
      <c r="K818" s="320"/>
      <c r="L818" s="320"/>
      <c r="M818" s="320"/>
      <c r="N818" s="320"/>
      <c r="O818" s="191"/>
      <c r="S818" s="323"/>
    </row>
    <row r="819" spans="2:19" s="310" customFormat="1" ht="15.75" customHeight="1">
      <c r="C819" s="190"/>
      <c r="D819" s="460" t="s">
        <v>41</v>
      </c>
      <c r="E819" s="461"/>
      <c r="F819" s="462"/>
      <c r="G819" s="462"/>
      <c r="H819" s="462"/>
      <c r="I819" s="462"/>
      <c r="J819" s="462"/>
      <c r="K819" s="462"/>
      <c r="L819" s="462"/>
      <c r="M819" s="462"/>
      <c r="N819" s="462"/>
      <c r="O819" s="191"/>
      <c r="S819" s="323"/>
    </row>
    <row r="820" spans="2:19" s="310" customFormat="1" ht="4.5" customHeight="1" thickBot="1">
      <c r="C820" s="194"/>
      <c r="D820" s="195"/>
      <c r="E820" s="195"/>
      <c r="F820" s="195"/>
      <c r="G820" s="195"/>
      <c r="H820" s="195"/>
      <c r="I820" s="195"/>
      <c r="J820" s="195"/>
      <c r="K820" s="195"/>
      <c r="L820" s="195"/>
      <c r="M820" s="195"/>
      <c r="N820" s="195"/>
      <c r="O820" s="196"/>
      <c r="S820" s="323"/>
    </row>
    <row r="821" spans="2:19" ht="15.75" customHeight="1" thickBot="1">
      <c r="B821" s="43" t="s">
        <v>499</v>
      </c>
      <c r="C821" s="43" t="s">
        <v>90</v>
      </c>
      <c r="D821" s="43"/>
    </row>
    <row r="822" spans="2:19" ht="32.25" customHeight="1">
      <c r="C822" s="329" t="s">
        <v>91</v>
      </c>
      <c r="D822" s="330"/>
      <c r="E822" s="330"/>
      <c r="F822" s="330"/>
      <c r="G822" s="330"/>
      <c r="H822" s="330"/>
      <c r="I822" s="330"/>
      <c r="J822" s="330"/>
      <c r="K822" s="330"/>
      <c r="L822" s="330"/>
      <c r="M822" s="330"/>
      <c r="N822" s="330"/>
      <c r="O822" s="331"/>
      <c r="S822" s="362" t="s">
        <v>179</v>
      </c>
    </row>
    <row r="823" spans="2:19">
      <c r="C823" s="15"/>
      <c r="D823" s="73" t="s">
        <v>13</v>
      </c>
      <c r="E823" s="205">
        <v>2023</v>
      </c>
      <c r="O823" s="17"/>
      <c r="S823" s="363"/>
    </row>
    <row r="824" spans="2:19" ht="15.75" customHeight="1">
      <c r="C824" s="15"/>
      <c r="D824" s="16" t="s">
        <v>37</v>
      </c>
      <c r="E824" s="328" t="s">
        <v>337</v>
      </c>
      <c r="F824" s="327"/>
      <c r="G824" s="327"/>
      <c r="H824" s="327"/>
      <c r="I824" s="327"/>
      <c r="J824" s="327"/>
      <c r="K824" s="327"/>
      <c r="L824" s="327"/>
      <c r="M824" s="327"/>
      <c r="N824" s="327"/>
      <c r="O824" s="17"/>
      <c r="S824" s="363"/>
    </row>
    <row r="825" spans="2:19" ht="4.5" customHeight="1">
      <c r="C825" s="15"/>
      <c r="D825" s="14"/>
      <c r="O825" s="17"/>
      <c r="S825" s="363"/>
    </row>
    <row r="826" spans="2:19" ht="15.75" customHeight="1">
      <c r="C826" s="15"/>
      <c r="D826" s="16" t="s">
        <v>38</v>
      </c>
      <c r="E826" s="328" t="s">
        <v>338</v>
      </c>
      <c r="F826" s="327"/>
      <c r="G826" s="327"/>
      <c r="H826" s="327"/>
      <c r="I826" s="327"/>
      <c r="J826" s="327"/>
      <c r="K826" s="327"/>
      <c r="L826" s="327"/>
      <c r="M826" s="327"/>
      <c r="N826" s="327"/>
      <c r="O826" s="17"/>
      <c r="S826" s="363"/>
    </row>
    <row r="827" spans="2:19" ht="4.5" customHeight="1">
      <c r="C827" s="15"/>
      <c r="D827" s="14"/>
      <c r="O827" s="17"/>
      <c r="S827" s="363"/>
    </row>
    <row r="828" spans="2:19" ht="15.75" customHeight="1">
      <c r="C828" s="15"/>
      <c r="D828" s="16" t="s">
        <v>39</v>
      </c>
      <c r="E828" s="328"/>
      <c r="F828" s="327"/>
      <c r="G828" s="327"/>
      <c r="H828" s="327"/>
      <c r="I828" s="327"/>
      <c r="J828" s="327"/>
      <c r="K828" s="327"/>
      <c r="L828" s="327"/>
      <c r="M828" s="327"/>
      <c r="N828" s="327"/>
      <c r="O828" s="17"/>
      <c r="S828" s="363"/>
    </row>
    <row r="829" spans="2:19" ht="4.5" customHeight="1">
      <c r="C829" s="15"/>
      <c r="D829" s="14"/>
      <c r="O829" s="17"/>
      <c r="S829" s="363"/>
    </row>
    <row r="830" spans="2:19" ht="15.75" customHeight="1">
      <c r="C830" s="15"/>
      <c r="D830" s="16" t="s">
        <v>40</v>
      </c>
      <c r="E830" s="328"/>
      <c r="F830" s="327"/>
      <c r="G830" s="327"/>
      <c r="H830" s="327"/>
      <c r="I830" s="327"/>
      <c r="J830" s="327"/>
      <c r="K830" s="327"/>
      <c r="L830" s="327"/>
      <c r="M830" s="327"/>
      <c r="N830" s="327"/>
      <c r="O830" s="17"/>
      <c r="S830" s="363"/>
    </row>
    <row r="831" spans="2:19" ht="4.5" customHeight="1">
      <c r="C831" s="15"/>
      <c r="D831" s="14"/>
      <c r="O831" s="17"/>
      <c r="S831" s="363"/>
    </row>
    <row r="832" spans="2:19" ht="15.75" customHeight="1">
      <c r="C832" s="15"/>
      <c r="D832" s="16" t="s">
        <v>41</v>
      </c>
      <c r="E832" s="328"/>
      <c r="F832" s="327"/>
      <c r="G832" s="327"/>
      <c r="H832" s="327"/>
      <c r="I832" s="327"/>
      <c r="J832" s="327"/>
      <c r="K832" s="327"/>
      <c r="L832" s="327"/>
      <c r="M832" s="327"/>
      <c r="N832" s="327"/>
      <c r="O832" s="17"/>
      <c r="S832" s="363"/>
    </row>
    <row r="833" spans="2:19" ht="4.5" customHeight="1" thickBot="1">
      <c r="C833" s="64"/>
      <c r="D833" s="18"/>
      <c r="E833" s="18"/>
      <c r="F833" s="18"/>
      <c r="G833" s="18"/>
      <c r="H833" s="18"/>
      <c r="I833" s="18"/>
      <c r="J833" s="18"/>
      <c r="K833" s="18"/>
      <c r="L833" s="18"/>
      <c r="M833" s="18"/>
      <c r="N833" s="18"/>
      <c r="O833" s="66"/>
      <c r="S833" s="364"/>
    </row>
    <row r="834" spans="2:19" ht="15.75" customHeight="1">
      <c r="B834" s="43" t="s">
        <v>89</v>
      </c>
      <c r="C834" s="43" t="s">
        <v>92</v>
      </c>
      <c r="D834" s="43"/>
    </row>
    <row r="835" spans="2:19" ht="4.5" customHeight="1" thickBot="1"/>
    <row r="836" spans="2:19" ht="31.5" customHeight="1">
      <c r="C836" s="329" t="s">
        <v>93</v>
      </c>
      <c r="D836" s="330"/>
      <c r="E836" s="330"/>
      <c r="F836" s="330"/>
      <c r="G836" s="330"/>
      <c r="H836" s="330"/>
      <c r="I836" s="330"/>
      <c r="J836" s="330"/>
      <c r="K836" s="330"/>
      <c r="L836" s="330"/>
      <c r="M836" s="330"/>
      <c r="N836" s="330"/>
      <c r="O836" s="331"/>
      <c r="S836" s="323" t="s">
        <v>209</v>
      </c>
    </row>
    <row r="837" spans="2:19">
      <c r="C837" s="15"/>
      <c r="D837" s="211" t="s">
        <v>13</v>
      </c>
      <c r="E837" s="212">
        <v>2023</v>
      </c>
      <c r="O837" s="17"/>
      <c r="S837" s="323"/>
    </row>
    <row r="838" spans="2:19" ht="15.75" customHeight="1">
      <c r="C838" s="15"/>
      <c r="D838" s="16" t="s">
        <v>37</v>
      </c>
      <c r="E838" s="328" t="s">
        <v>339</v>
      </c>
      <c r="F838" s="327"/>
      <c r="G838" s="327"/>
      <c r="H838" s="327"/>
      <c r="I838" s="327"/>
      <c r="J838" s="327"/>
      <c r="K838" s="327"/>
      <c r="L838" s="327"/>
      <c r="M838" s="327"/>
      <c r="N838" s="327"/>
      <c r="O838" s="17"/>
      <c r="S838" s="323"/>
    </row>
    <row r="839" spans="2:19" ht="4.5" customHeight="1">
      <c r="C839" s="15"/>
      <c r="D839" s="14"/>
      <c r="O839" s="17"/>
      <c r="S839" s="323"/>
    </row>
    <row r="840" spans="2:19" ht="15.75" customHeight="1">
      <c r="C840" s="15"/>
      <c r="D840" s="16" t="s">
        <v>38</v>
      </c>
      <c r="E840" s="328"/>
      <c r="F840" s="327"/>
      <c r="G840" s="327"/>
      <c r="H840" s="327"/>
      <c r="I840" s="327"/>
      <c r="J840" s="327"/>
      <c r="K840" s="327"/>
      <c r="L840" s="327"/>
      <c r="M840" s="327"/>
      <c r="N840" s="327"/>
      <c r="O840" s="17"/>
      <c r="S840" s="323"/>
    </row>
    <row r="841" spans="2:19" ht="4.5" customHeight="1">
      <c r="C841" s="15"/>
      <c r="D841" s="14"/>
      <c r="O841" s="17"/>
      <c r="S841" s="323"/>
    </row>
    <row r="842" spans="2:19" ht="15.75" customHeight="1">
      <c r="C842" s="15"/>
      <c r="D842" s="16" t="s">
        <v>39</v>
      </c>
      <c r="E842" s="328"/>
      <c r="F842" s="327"/>
      <c r="G842" s="327"/>
      <c r="H842" s="327"/>
      <c r="I842" s="327"/>
      <c r="J842" s="327"/>
      <c r="K842" s="327"/>
      <c r="L842" s="327"/>
      <c r="M842" s="327"/>
      <c r="N842" s="327"/>
      <c r="O842" s="17"/>
      <c r="S842" s="323"/>
    </row>
    <row r="843" spans="2:19" ht="4.5" customHeight="1">
      <c r="C843" s="15"/>
      <c r="D843" s="14"/>
      <c r="O843" s="17"/>
      <c r="S843" s="323"/>
    </row>
    <row r="844" spans="2:19" ht="15.75" customHeight="1">
      <c r="C844" s="15"/>
      <c r="D844" s="16" t="s">
        <v>40</v>
      </c>
      <c r="E844" s="328"/>
      <c r="F844" s="327"/>
      <c r="G844" s="327"/>
      <c r="H844" s="327"/>
      <c r="I844" s="327"/>
      <c r="J844" s="327"/>
      <c r="K844" s="327"/>
      <c r="L844" s="327"/>
      <c r="M844" s="327"/>
      <c r="N844" s="327"/>
      <c r="O844" s="17"/>
      <c r="S844" s="323"/>
    </row>
    <row r="845" spans="2:19" ht="4.5" customHeight="1">
      <c r="C845" s="15"/>
      <c r="D845" s="14"/>
      <c r="O845" s="17"/>
      <c r="S845" s="323"/>
    </row>
    <row r="846" spans="2:19" ht="15.75" customHeight="1" thickBot="1">
      <c r="C846" s="15"/>
      <c r="D846" s="16" t="s">
        <v>41</v>
      </c>
      <c r="E846" s="328"/>
      <c r="F846" s="327"/>
      <c r="G846" s="327"/>
      <c r="H846" s="327"/>
      <c r="I846" s="327"/>
      <c r="J846" s="327"/>
      <c r="K846" s="327"/>
      <c r="L846" s="327"/>
      <c r="M846" s="327"/>
      <c r="N846" s="327"/>
      <c r="O846" s="17"/>
      <c r="S846" s="323"/>
    </row>
    <row r="847" spans="2:19" ht="36" customHeight="1">
      <c r="C847" s="329" t="s">
        <v>94</v>
      </c>
      <c r="D847" s="330"/>
      <c r="E847" s="330"/>
      <c r="F847" s="330"/>
      <c r="G847" s="330"/>
      <c r="H847" s="330"/>
      <c r="I847" s="330"/>
      <c r="J847" s="330"/>
      <c r="K847" s="330"/>
      <c r="L847" s="330"/>
      <c r="M847" s="330"/>
      <c r="N847" s="330"/>
      <c r="O847" s="331"/>
      <c r="S847" s="323" t="s">
        <v>278</v>
      </c>
    </row>
    <row r="848" spans="2:19">
      <c r="C848" s="15"/>
      <c r="D848" s="211" t="s">
        <v>13</v>
      </c>
      <c r="E848" s="212">
        <v>2023</v>
      </c>
      <c r="O848" s="17"/>
      <c r="S848" s="323"/>
    </row>
    <row r="849" spans="2:19" ht="15.75" customHeight="1">
      <c r="C849" s="15"/>
      <c r="D849" s="46" t="s">
        <v>37</v>
      </c>
      <c r="E849" s="326" t="s">
        <v>426</v>
      </c>
      <c r="F849" s="327"/>
      <c r="G849" s="327"/>
      <c r="H849" s="327"/>
      <c r="I849" s="327"/>
      <c r="J849" s="327"/>
      <c r="K849" s="327"/>
      <c r="L849" s="327"/>
      <c r="M849" s="327"/>
      <c r="N849" s="327"/>
      <c r="O849" s="17"/>
      <c r="S849" s="323"/>
    </row>
    <row r="850" spans="2:19" ht="4.5" customHeight="1">
      <c r="C850" s="15"/>
      <c r="D850" s="47"/>
      <c r="E850" s="248"/>
      <c r="F850" s="248"/>
      <c r="G850" s="248"/>
      <c r="H850" s="248"/>
      <c r="I850" s="248"/>
      <c r="J850" s="248"/>
      <c r="K850" s="248"/>
      <c r="L850" s="248"/>
      <c r="M850" s="248"/>
      <c r="N850" s="248"/>
      <c r="O850" s="17"/>
      <c r="S850" s="323"/>
    </row>
    <row r="851" spans="2:19" ht="27" customHeight="1">
      <c r="C851" s="15"/>
      <c r="D851" s="46" t="s">
        <v>38</v>
      </c>
      <c r="E851" s="326" t="s">
        <v>427</v>
      </c>
      <c r="F851" s="327"/>
      <c r="G851" s="327"/>
      <c r="H851" s="327"/>
      <c r="I851" s="327"/>
      <c r="J851" s="327"/>
      <c r="K851" s="327"/>
      <c r="L851" s="327"/>
      <c r="M851" s="327"/>
      <c r="N851" s="327"/>
      <c r="O851" s="17"/>
      <c r="S851" s="323"/>
    </row>
    <row r="852" spans="2:19" ht="4.5" customHeight="1">
      <c r="C852" s="15"/>
      <c r="D852" s="47"/>
      <c r="E852" s="248"/>
      <c r="F852" s="248"/>
      <c r="G852" s="248"/>
      <c r="H852" s="248"/>
      <c r="I852" s="248"/>
      <c r="J852" s="248"/>
      <c r="K852" s="248"/>
      <c r="L852" s="248"/>
      <c r="M852" s="248"/>
      <c r="N852" s="248"/>
      <c r="O852" s="17"/>
      <c r="S852" s="323"/>
    </row>
    <row r="853" spans="2:19" ht="27.6" customHeight="1">
      <c r="C853" s="15"/>
      <c r="D853" s="46" t="s">
        <v>39</v>
      </c>
      <c r="E853" s="326" t="s">
        <v>428</v>
      </c>
      <c r="F853" s="327"/>
      <c r="G853" s="327"/>
      <c r="H853" s="327"/>
      <c r="I853" s="327"/>
      <c r="J853" s="327"/>
      <c r="K853" s="327"/>
      <c r="L853" s="327"/>
      <c r="M853" s="327"/>
      <c r="N853" s="327"/>
      <c r="O853" s="17"/>
      <c r="S853" s="323"/>
    </row>
    <row r="854" spans="2:19" ht="4.5" customHeight="1">
      <c r="C854" s="15"/>
      <c r="D854" s="47"/>
      <c r="E854" s="248"/>
      <c r="F854" s="248"/>
      <c r="G854" s="248"/>
      <c r="H854" s="248"/>
      <c r="I854" s="248"/>
      <c r="J854" s="248"/>
      <c r="K854" s="248"/>
      <c r="L854" s="248"/>
      <c r="M854" s="248"/>
      <c r="N854" s="248"/>
      <c r="O854" s="17"/>
      <c r="S854" s="323"/>
    </row>
    <row r="855" spans="2:19" ht="27.6" customHeight="1">
      <c r="C855" s="15"/>
      <c r="D855" s="46" t="s">
        <v>40</v>
      </c>
      <c r="E855" s="326" t="s">
        <v>429</v>
      </c>
      <c r="F855" s="327"/>
      <c r="G855" s="327"/>
      <c r="H855" s="327"/>
      <c r="I855" s="327"/>
      <c r="J855" s="327"/>
      <c r="K855" s="327"/>
      <c r="L855" s="327"/>
      <c r="M855" s="327"/>
      <c r="N855" s="327"/>
      <c r="O855" s="17"/>
      <c r="S855" s="323"/>
    </row>
    <row r="856" spans="2:19" ht="4.5" customHeight="1">
      <c r="C856" s="15"/>
      <c r="D856" s="47"/>
      <c r="E856" s="248"/>
      <c r="F856" s="248"/>
      <c r="G856" s="248"/>
      <c r="H856" s="248"/>
      <c r="I856" s="248"/>
      <c r="J856" s="248"/>
      <c r="K856" s="248"/>
      <c r="L856" s="248"/>
      <c r="M856" s="248"/>
      <c r="N856" s="248"/>
      <c r="O856" s="17"/>
      <c r="S856" s="323"/>
    </row>
    <row r="857" spans="2:19" ht="24.6" customHeight="1">
      <c r="C857" s="15"/>
      <c r="D857" s="46" t="s">
        <v>41</v>
      </c>
      <c r="E857" s="326" t="s">
        <v>429</v>
      </c>
      <c r="F857" s="327"/>
      <c r="G857" s="327"/>
      <c r="H857" s="327"/>
      <c r="I857" s="327"/>
      <c r="J857" s="327"/>
      <c r="K857" s="327"/>
      <c r="L857" s="327"/>
      <c r="M857" s="327"/>
      <c r="N857" s="327"/>
      <c r="O857" s="17"/>
      <c r="S857" s="323"/>
    </row>
    <row r="858" spans="2:19" ht="4.5" customHeight="1" thickBot="1">
      <c r="C858" s="64"/>
      <c r="D858" s="18"/>
      <c r="E858" s="18"/>
      <c r="F858" s="18"/>
      <c r="G858" s="18"/>
      <c r="H858" s="18"/>
      <c r="I858" s="18"/>
      <c r="J858" s="18"/>
      <c r="K858" s="18"/>
      <c r="L858" s="18"/>
      <c r="M858" s="18"/>
      <c r="N858" s="18"/>
      <c r="O858" s="66"/>
      <c r="S858" s="323"/>
    </row>
    <row r="859" spans="2:19" ht="15.75" customHeight="1">
      <c r="B859" s="43" t="s">
        <v>516</v>
      </c>
      <c r="C859" s="43" t="s">
        <v>95</v>
      </c>
      <c r="D859" s="43"/>
      <c r="S859" s="221"/>
    </row>
    <row r="860" spans="2:19" ht="4.5" customHeight="1" thickBot="1"/>
    <row r="861" spans="2:19" ht="33.75" customHeight="1">
      <c r="C861" s="329" t="s">
        <v>96</v>
      </c>
      <c r="D861" s="330"/>
      <c r="E861" s="330"/>
      <c r="F861" s="330"/>
      <c r="G861" s="330"/>
      <c r="H861" s="330"/>
      <c r="I861" s="330"/>
      <c r="J861" s="330"/>
      <c r="K861" s="330"/>
      <c r="L861" s="330"/>
      <c r="M861" s="330"/>
      <c r="N861" s="330"/>
      <c r="O861" s="331"/>
      <c r="S861" s="323" t="s">
        <v>285</v>
      </c>
    </row>
    <row r="862" spans="2:19">
      <c r="C862" s="15"/>
      <c r="D862" s="211" t="s">
        <v>13</v>
      </c>
      <c r="E862" s="212">
        <v>2023</v>
      </c>
      <c r="O862" s="17"/>
      <c r="S862" s="323"/>
    </row>
    <row r="863" spans="2:19" ht="15.75" customHeight="1">
      <c r="C863" s="15"/>
      <c r="D863" s="16" t="s">
        <v>37</v>
      </c>
      <c r="E863" s="328" t="s">
        <v>430</v>
      </c>
      <c r="F863" s="327"/>
      <c r="G863" s="327"/>
      <c r="H863" s="327"/>
      <c r="I863" s="327"/>
      <c r="J863" s="327"/>
      <c r="K863" s="327"/>
      <c r="L863" s="327"/>
      <c r="M863" s="327"/>
      <c r="N863" s="327"/>
      <c r="O863" s="17"/>
      <c r="S863" s="323"/>
    </row>
    <row r="864" spans="2:19" ht="4.5" customHeight="1">
      <c r="C864" s="15"/>
      <c r="D864" s="14"/>
      <c r="O864" s="17"/>
      <c r="S864" s="323"/>
    </row>
    <row r="865" spans="3:19" ht="15.75" customHeight="1">
      <c r="C865" s="15"/>
      <c r="D865" s="16" t="s">
        <v>38</v>
      </c>
      <c r="E865" s="328"/>
      <c r="F865" s="327"/>
      <c r="G865" s="327"/>
      <c r="H865" s="327"/>
      <c r="I865" s="327"/>
      <c r="J865" s="327"/>
      <c r="K865" s="327"/>
      <c r="L865" s="327"/>
      <c r="M865" s="327"/>
      <c r="N865" s="327"/>
      <c r="O865" s="17"/>
      <c r="S865" s="323"/>
    </row>
    <row r="866" spans="3:19" ht="4.5" customHeight="1">
      <c r="C866" s="15"/>
      <c r="D866" s="14"/>
      <c r="O866" s="17"/>
      <c r="S866" s="323"/>
    </row>
    <row r="867" spans="3:19" ht="15.75" customHeight="1">
      <c r="C867" s="15"/>
      <c r="D867" s="16" t="s">
        <v>39</v>
      </c>
      <c r="E867" s="328"/>
      <c r="F867" s="327"/>
      <c r="G867" s="327"/>
      <c r="H867" s="327"/>
      <c r="I867" s="327"/>
      <c r="J867" s="327"/>
      <c r="K867" s="327"/>
      <c r="L867" s="327"/>
      <c r="M867" s="327"/>
      <c r="N867" s="327"/>
      <c r="O867" s="17"/>
      <c r="S867" s="323"/>
    </row>
    <row r="868" spans="3:19" ht="4.5" customHeight="1">
      <c r="C868" s="15"/>
      <c r="D868" s="14"/>
      <c r="O868" s="17"/>
      <c r="S868" s="323"/>
    </row>
    <row r="869" spans="3:19" ht="15.75" customHeight="1">
      <c r="C869" s="15"/>
      <c r="D869" s="16" t="s">
        <v>40</v>
      </c>
      <c r="E869" s="328"/>
      <c r="F869" s="327"/>
      <c r="G869" s="327"/>
      <c r="H869" s="327"/>
      <c r="I869" s="327"/>
      <c r="J869" s="327"/>
      <c r="K869" s="327"/>
      <c r="L869" s="327"/>
      <c r="M869" s="327"/>
      <c r="N869" s="327"/>
      <c r="O869" s="17"/>
      <c r="S869" s="323"/>
    </row>
    <row r="870" spans="3:19" ht="4.5" customHeight="1">
      <c r="C870" s="15"/>
      <c r="D870" s="14"/>
      <c r="O870" s="17"/>
      <c r="S870" s="323"/>
    </row>
    <row r="871" spans="3:19" ht="15.75" customHeight="1">
      <c r="C871" s="15"/>
      <c r="D871" s="16" t="s">
        <v>41</v>
      </c>
      <c r="E871" s="328"/>
      <c r="F871" s="327"/>
      <c r="G871" s="327"/>
      <c r="H871" s="327"/>
      <c r="I871" s="327"/>
      <c r="J871" s="327"/>
      <c r="K871" s="327"/>
      <c r="L871" s="327"/>
      <c r="M871" s="327"/>
      <c r="N871" s="327"/>
      <c r="O871" s="17"/>
      <c r="S871" s="323"/>
    </row>
    <row r="872" spans="3:19" ht="4.5" customHeight="1" thickBot="1">
      <c r="C872" s="64"/>
      <c r="D872" s="18"/>
      <c r="E872" s="18"/>
      <c r="F872" s="18"/>
      <c r="G872" s="18"/>
      <c r="H872" s="18"/>
      <c r="I872" s="18"/>
      <c r="J872" s="18"/>
      <c r="K872" s="18"/>
      <c r="L872" s="18"/>
      <c r="M872" s="18"/>
      <c r="N872" s="18"/>
      <c r="O872" s="66"/>
      <c r="S872" s="323"/>
    </row>
    <row r="873" spans="3:19" ht="33.75" customHeight="1">
      <c r="C873" s="329" t="s">
        <v>97</v>
      </c>
      <c r="D873" s="330"/>
      <c r="E873" s="330"/>
      <c r="F873" s="330"/>
      <c r="G873" s="330"/>
      <c r="H873" s="330"/>
      <c r="I873" s="330"/>
      <c r="J873" s="330"/>
      <c r="K873" s="330"/>
      <c r="L873" s="330"/>
      <c r="M873" s="330"/>
      <c r="N873" s="330"/>
      <c r="O873" s="331"/>
      <c r="S873" s="323" t="s">
        <v>235</v>
      </c>
    </row>
    <row r="874" spans="3:19">
      <c r="C874" s="15"/>
      <c r="D874" s="211" t="s">
        <v>13</v>
      </c>
      <c r="E874" s="212">
        <v>2023</v>
      </c>
      <c r="O874" s="17"/>
      <c r="S874" s="323"/>
    </row>
    <row r="875" spans="3:19" ht="15.75" customHeight="1">
      <c r="C875" s="15"/>
      <c r="D875" s="46" t="s">
        <v>37</v>
      </c>
      <c r="E875" s="326" t="s">
        <v>426</v>
      </c>
      <c r="F875" s="327"/>
      <c r="G875" s="327"/>
      <c r="H875" s="327"/>
      <c r="I875" s="327"/>
      <c r="J875" s="327"/>
      <c r="K875" s="327"/>
      <c r="L875" s="327"/>
      <c r="M875" s="327"/>
      <c r="N875" s="327"/>
      <c r="O875" s="17"/>
      <c r="S875" s="323"/>
    </row>
    <row r="876" spans="3:19" ht="4.5" customHeight="1">
      <c r="C876" s="15"/>
      <c r="D876" s="47"/>
      <c r="E876" s="248"/>
      <c r="F876" s="248"/>
      <c r="G876" s="248"/>
      <c r="H876" s="248"/>
      <c r="I876" s="248"/>
      <c r="J876" s="248"/>
      <c r="K876" s="248"/>
      <c r="L876" s="248"/>
      <c r="M876" s="248"/>
      <c r="N876" s="248"/>
      <c r="O876" s="17"/>
      <c r="S876" s="323"/>
    </row>
    <row r="877" spans="3:19" ht="24.6" customHeight="1">
      <c r="C877" s="15"/>
      <c r="D877" s="46" t="s">
        <v>38</v>
      </c>
      <c r="E877" s="326" t="s">
        <v>427</v>
      </c>
      <c r="F877" s="327"/>
      <c r="G877" s="327"/>
      <c r="H877" s="327"/>
      <c r="I877" s="327"/>
      <c r="J877" s="327"/>
      <c r="K877" s="327"/>
      <c r="L877" s="327"/>
      <c r="M877" s="327"/>
      <c r="N877" s="327"/>
      <c r="O877" s="17"/>
      <c r="S877" s="323"/>
    </row>
    <row r="878" spans="3:19" ht="4.5" customHeight="1">
      <c r="C878" s="15"/>
      <c r="D878" s="47"/>
      <c r="E878" s="248"/>
      <c r="F878" s="248"/>
      <c r="G878" s="248"/>
      <c r="H878" s="248"/>
      <c r="I878" s="248"/>
      <c r="J878" s="248"/>
      <c r="K878" s="248"/>
      <c r="L878" s="248"/>
      <c r="M878" s="248"/>
      <c r="N878" s="248"/>
      <c r="O878" s="17"/>
      <c r="S878" s="323"/>
    </row>
    <row r="879" spans="3:19" ht="25.9" customHeight="1">
      <c r="C879" s="15"/>
      <c r="D879" s="46" t="s">
        <v>39</v>
      </c>
      <c r="E879" s="326" t="s">
        <v>428</v>
      </c>
      <c r="F879" s="327"/>
      <c r="G879" s="327"/>
      <c r="H879" s="327"/>
      <c r="I879" s="327"/>
      <c r="J879" s="327"/>
      <c r="K879" s="327"/>
      <c r="L879" s="327"/>
      <c r="M879" s="327"/>
      <c r="N879" s="327"/>
      <c r="O879" s="17"/>
      <c r="S879" s="323"/>
    </row>
    <row r="880" spans="3:19" ht="4.5" customHeight="1">
      <c r="C880" s="15"/>
      <c r="D880" s="47"/>
      <c r="E880" s="248"/>
      <c r="F880" s="248"/>
      <c r="G880" s="248"/>
      <c r="H880" s="248"/>
      <c r="I880" s="248"/>
      <c r="J880" s="248"/>
      <c r="K880" s="248"/>
      <c r="L880" s="248"/>
      <c r="M880" s="248"/>
      <c r="N880" s="248"/>
      <c r="O880" s="17"/>
      <c r="S880" s="323"/>
    </row>
    <row r="881" spans="3:19" ht="26.45" customHeight="1">
      <c r="C881" s="15"/>
      <c r="D881" s="46" t="s">
        <v>40</v>
      </c>
      <c r="E881" s="326" t="s">
        <v>429</v>
      </c>
      <c r="F881" s="327"/>
      <c r="G881" s="327"/>
      <c r="H881" s="327"/>
      <c r="I881" s="327"/>
      <c r="J881" s="327"/>
      <c r="K881" s="327"/>
      <c r="L881" s="327"/>
      <c r="M881" s="327"/>
      <c r="N881" s="327"/>
      <c r="O881" s="17"/>
      <c r="S881" s="323"/>
    </row>
    <row r="882" spans="3:19" ht="4.5" customHeight="1">
      <c r="C882" s="15"/>
      <c r="D882" s="47"/>
      <c r="E882" s="248"/>
      <c r="F882" s="248"/>
      <c r="G882" s="248"/>
      <c r="H882" s="248"/>
      <c r="I882" s="248"/>
      <c r="J882" s="248"/>
      <c r="K882" s="248"/>
      <c r="L882" s="248"/>
      <c r="M882" s="248"/>
      <c r="N882" s="248"/>
      <c r="O882" s="17"/>
      <c r="S882" s="323"/>
    </row>
    <row r="883" spans="3:19" ht="24.6" customHeight="1">
      <c r="C883" s="15"/>
      <c r="D883" s="46" t="s">
        <v>41</v>
      </c>
      <c r="E883" s="326" t="s">
        <v>429</v>
      </c>
      <c r="F883" s="327"/>
      <c r="G883" s="327"/>
      <c r="H883" s="327"/>
      <c r="I883" s="327"/>
      <c r="J883" s="327"/>
      <c r="K883" s="327"/>
      <c r="L883" s="327"/>
      <c r="M883" s="327"/>
      <c r="N883" s="327"/>
      <c r="O883" s="17"/>
      <c r="S883" s="323"/>
    </row>
    <row r="884" spans="3:19" ht="4.5" customHeight="1" thickBot="1">
      <c r="C884" s="64"/>
      <c r="D884" s="18"/>
      <c r="E884" s="18"/>
      <c r="F884" s="18"/>
      <c r="G884" s="18"/>
      <c r="H884" s="18"/>
      <c r="I884" s="18"/>
      <c r="J884" s="18"/>
      <c r="K884" s="18"/>
      <c r="L884" s="18"/>
      <c r="M884" s="18"/>
      <c r="N884" s="18"/>
      <c r="O884" s="66"/>
      <c r="S884" s="323"/>
    </row>
    <row r="885" spans="3:19" ht="33.75" customHeight="1">
      <c r="C885" s="329" t="s">
        <v>210</v>
      </c>
      <c r="D885" s="330"/>
      <c r="E885" s="330"/>
      <c r="F885" s="330"/>
      <c r="G885" s="330"/>
      <c r="H885" s="330"/>
      <c r="I885" s="330"/>
      <c r="J885" s="330"/>
      <c r="K885" s="330"/>
      <c r="L885" s="330"/>
      <c r="M885" s="330"/>
      <c r="N885" s="330"/>
      <c r="O885" s="331"/>
      <c r="S885" s="325" t="s">
        <v>282</v>
      </c>
    </row>
    <row r="886" spans="3:19">
      <c r="C886" s="15"/>
      <c r="D886" s="211" t="s">
        <v>13</v>
      </c>
      <c r="E886" s="212">
        <v>2023</v>
      </c>
      <c r="O886" s="17"/>
      <c r="S886" s="325"/>
    </row>
    <row r="887" spans="3:19" ht="15.75" customHeight="1">
      <c r="C887" s="15"/>
      <c r="D887" s="324" t="s">
        <v>211</v>
      </c>
      <c r="E887" s="324"/>
      <c r="F887" s="324"/>
      <c r="G887" s="324"/>
      <c r="H887" s="324"/>
      <c r="I887" s="324"/>
      <c r="J887" s="324"/>
      <c r="K887" s="4"/>
      <c r="L887" s="4"/>
      <c r="N887" s="248"/>
      <c r="O887" s="17"/>
      <c r="S887" s="325"/>
    </row>
    <row r="888" spans="3:19" ht="4.5" customHeight="1">
      <c r="C888" s="15"/>
      <c r="D888" s="14"/>
      <c r="L888" s="4"/>
      <c r="M888" s="4"/>
      <c r="N888" s="248"/>
      <c r="O888" s="17"/>
      <c r="S888" s="325"/>
    </row>
    <row r="889" spans="3:19" ht="15.75" customHeight="1">
      <c r="C889" s="15"/>
      <c r="D889" s="263" t="s">
        <v>37</v>
      </c>
      <c r="E889" s="249" t="s">
        <v>431</v>
      </c>
      <c r="F889" s="247"/>
      <c r="G889" s="247"/>
      <c r="H889" s="247"/>
      <c r="I889" s="4"/>
      <c r="J889" s="4"/>
      <c r="K889" s="4"/>
      <c r="L889" s="4"/>
      <c r="M889" s="4"/>
      <c r="N889" s="248"/>
      <c r="O889" s="17"/>
      <c r="S889" s="325"/>
    </row>
    <row r="890" spans="3:19" ht="4.5" customHeight="1">
      <c r="C890" s="15"/>
      <c r="D890" s="47"/>
      <c r="E890" s="248"/>
      <c r="F890" s="248"/>
      <c r="G890" s="248"/>
      <c r="H890" s="248"/>
      <c r="I890" s="4"/>
      <c r="J890" s="4"/>
      <c r="K890" s="4"/>
      <c r="L890" s="4"/>
      <c r="M890" s="4"/>
      <c r="N890" s="248"/>
      <c r="O890" s="17"/>
      <c r="S890" s="325"/>
    </row>
    <row r="891" spans="3:19" ht="15.75" customHeight="1">
      <c r="C891" s="15"/>
      <c r="D891" s="263" t="s">
        <v>38</v>
      </c>
      <c r="E891" s="326" t="s">
        <v>432</v>
      </c>
      <c r="F891" s="326"/>
      <c r="G891" s="326"/>
      <c r="H891" s="326"/>
      <c r="I891" s="4"/>
      <c r="J891" s="4"/>
      <c r="K891" s="4"/>
      <c r="L891" s="4"/>
      <c r="M891" s="4"/>
      <c r="N891" s="248"/>
      <c r="O891" s="17"/>
      <c r="S891" s="325"/>
    </row>
    <row r="892" spans="3:19" ht="4.5" customHeight="1">
      <c r="C892" s="15"/>
      <c r="D892" s="47"/>
      <c r="E892" s="248"/>
      <c r="F892" s="248"/>
      <c r="G892" s="248"/>
      <c r="H892" s="248"/>
      <c r="I892" s="4"/>
      <c r="J892" s="4"/>
      <c r="K892" s="4"/>
      <c r="L892" s="4"/>
      <c r="M892" s="4"/>
      <c r="N892" s="248"/>
      <c r="O892" s="17"/>
      <c r="S892" s="325"/>
    </row>
    <row r="893" spans="3:19" ht="24" customHeight="1">
      <c r="C893" s="15"/>
      <c r="D893" s="263" t="s">
        <v>39</v>
      </c>
      <c r="E893" s="326" t="s">
        <v>433</v>
      </c>
      <c r="F893" s="326"/>
      <c r="G893" s="326"/>
      <c r="H893" s="326"/>
      <c r="I893" s="4"/>
      <c r="J893" s="4"/>
      <c r="K893" s="4"/>
      <c r="L893" s="4"/>
      <c r="M893" s="4"/>
      <c r="N893" s="248"/>
      <c r="O893" s="17"/>
      <c r="S893" s="325"/>
    </row>
    <row r="894" spans="3:19" ht="4.5" customHeight="1">
      <c r="C894" s="15"/>
      <c r="D894" s="14"/>
      <c r="I894" s="4"/>
      <c r="J894" s="4"/>
      <c r="K894" s="4"/>
      <c r="L894" s="4"/>
      <c r="M894" s="4"/>
      <c r="N894" s="248"/>
      <c r="O894" s="17"/>
      <c r="S894" s="325"/>
    </row>
    <row r="895" spans="3:19" ht="15.75" customHeight="1">
      <c r="C895" s="15"/>
      <c r="D895" s="54" t="s">
        <v>40</v>
      </c>
      <c r="E895" s="87"/>
      <c r="F895" s="132"/>
      <c r="G895" s="132"/>
      <c r="H895" s="132"/>
      <c r="I895" s="4"/>
      <c r="J895" s="4"/>
      <c r="K895" s="4"/>
      <c r="L895" s="4"/>
      <c r="M895" s="4"/>
      <c r="N895" s="248"/>
      <c r="O895" s="17"/>
      <c r="S895" s="325"/>
    </row>
    <row r="896" spans="3:19" ht="4.5" customHeight="1" thickBot="1">
      <c r="C896" s="64"/>
      <c r="D896" s="18"/>
      <c r="E896" s="18"/>
      <c r="F896" s="18"/>
      <c r="G896" s="18"/>
      <c r="H896" s="18"/>
      <c r="I896" s="18"/>
      <c r="J896" s="18"/>
      <c r="K896" s="18"/>
      <c r="L896" s="18"/>
      <c r="M896" s="18"/>
      <c r="N896" s="18"/>
      <c r="O896" s="66"/>
      <c r="S896" s="325"/>
    </row>
    <row r="897" spans="3:19" ht="15.75" customHeight="1">
      <c r="C897" s="12" t="s">
        <v>212</v>
      </c>
      <c r="D897" s="59"/>
      <c r="E897" s="59"/>
      <c r="F897" s="59"/>
      <c r="G897" s="59"/>
      <c r="H897" s="59"/>
      <c r="I897" s="59"/>
      <c r="J897" s="59"/>
      <c r="K897" s="59"/>
      <c r="L897" s="59"/>
      <c r="M897" s="59"/>
      <c r="N897" s="59"/>
      <c r="O897" s="60"/>
      <c r="S897" s="323" t="s">
        <v>235</v>
      </c>
    </row>
    <row r="898" spans="3:19" ht="4.5" customHeight="1">
      <c r="C898" s="15"/>
      <c r="O898" s="17"/>
      <c r="S898" s="323"/>
    </row>
    <row r="899" spans="3:19" ht="15.75" thickBot="1">
      <c r="C899" s="15"/>
      <c r="D899" s="211" t="s">
        <v>13</v>
      </c>
      <c r="E899" s="212">
        <v>2023</v>
      </c>
      <c r="N899" s="52" t="s">
        <v>277</v>
      </c>
      <c r="O899" s="17"/>
      <c r="S899" s="323"/>
    </row>
    <row r="900" spans="3:19" ht="15.75" customHeight="1" thickBot="1">
      <c r="C900" s="15"/>
      <c r="D900" s="1" t="s">
        <v>206</v>
      </c>
      <c r="N900" s="264">
        <v>1</v>
      </c>
      <c r="O900" s="17"/>
      <c r="S900" s="323"/>
    </row>
    <row r="901" spans="3:19" ht="4.5" customHeight="1" thickBot="1">
      <c r="C901" s="15"/>
      <c r="O901" s="17"/>
      <c r="S901" s="323"/>
    </row>
    <row r="902" spans="3:19" ht="15.75" customHeight="1" thickBot="1">
      <c r="C902" s="15"/>
      <c r="D902" s="1" t="s">
        <v>170</v>
      </c>
      <c r="N902" s="264">
        <v>1</v>
      </c>
      <c r="O902" s="17"/>
      <c r="S902" s="323"/>
    </row>
    <row r="903" spans="3:19" ht="4.5" customHeight="1" thickBot="1">
      <c r="C903" s="15"/>
      <c r="O903" s="17"/>
      <c r="S903" s="323"/>
    </row>
    <row r="904" spans="3:19" ht="15.75" customHeight="1" thickBot="1">
      <c r="C904" s="15"/>
      <c r="D904" s="1" t="s">
        <v>171</v>
      </c>
      <c r="N904" s="264">
        <v>1</v>
      </c>
      <c r="O904" s="17"/>
      <c r="S904" s="323"/>
    </row>
    <row r="905" spans="3:19" ht="4.5" customHeight="1" thickBot="1">
      <c r="C905" s="15"/>
      <c r="O905" s="17"/>
      <c r="S905" s="323"/>
    </row>
    <row r="906" spans="3:19" ht="15.75" customHeight="1" thickBot="1">
      <c r="C906" s="15"/>
      <c r="D906" s="1" t="s">
        <v>199</v>
      </c>
      <c r="N906" s="264">
        <v>1</v>
      </c>
      <c r="O906" s="17"/>
      <c r="S906" s="323"/>
    </row>
    <row r="907" spans="3:19" ht="4.5" customHeight="1" thickBot="1">
      <c r="C907" s="15"/>
      <c r="O907" s="17"/>
      <c r="S907" s="323"/>
    </row>
    <row r="908" spans="3:19" ht="15.75" customHeight="1" thickBot="1">
      <c r="C908" s="15"/>
      <c r="D908" s="1" t="s">
        <v>263</v>
      </c>
      <c r="N908" s="264">
        <v>1</v>
      </c>
      <c r="O908" s="17"/>
      <c r="S908" s="323"/>
    </row>
    <row r="909" spans="3:19" ht="4.5" customHeight="1" thickBot="1">
      <c r="C909" s="15"/>
      <c r="O909" s="17"/>
      <c r="S909" s="323"/>
    </row>
    <row r="910" spans="3:19" ht="15.75" customHeight="1" thickBot="1">
      <c r="C910" s="15"/>
      <c r="D910" s="1" t="s">
        <v>255</v>
      </c>
      <c r="N910" s="264">
        <v>1</v>
      </c>
      <c r="O910" s="17"/>
      <c r="S910" s="323"/>
    </row>
    <row r="911" spans="3:19" ht="4.5" customHeight="1" thickBot="1">
      <c r="C911" s="15"/>
      <c r="O911" s="17"/>
      <c r="S911" s="323"/>
    </row>
    <row r="912" spans="3:19" ht="15.75" customHeight="1" thickBot="1">
      <c r="C912" s="15"/>
      <c r="D912" s="1" t="s">
        <v>256</v>
      </c>
      <c r="N912" s="264">
        <v>1</v>
      </c>
      <c r="O912" s="17"/>
      <c r="S912" s="323"/>
    </row>
    <row r="913" spans="3:19" ht="4.5" customHeight="1" thickBot="1">
      <c r="C913" s="15"/>
      <c r="O913" s="17"/>
      <c r="S913" s="323"/>
    </row>
    <row r="914" spans="3:19" ht="15.75" customHeight="1" thickBot="1">
      <c r="C914" s="15"/>
      <c r="D914" s="1" t="s">
        <v>257</v>
      </c>
      <c r="N914" s="264">
        <v>1</v>
      </c>
      <c r="O914" s="17"/>
      <c r="S914" s="323"/>
    </row>
    <row r="915" spans="3:19" ht="4.5" customHeight="1" thickBot="1">
      <c r="C915" s="15"/>
      <c r="O915" s="17"/>
      <c r="S915" s="323"/>
    </row>
    <row r="916" spans="3:19" ht="15.75" customHeight="1" thickBot="1">
      <c r="C916" s="15"/>
      <c r="D916" s="1" t="s">
        <v>258</v>
      </c>
      <c r="N916" s="264">
        <v>1</v>
      </c>
      <c r="O916" s="17"/>
      <c r="S916" s="323"/>
    </row>
    <row r="917" spans="3:19" ht="4.5" customHeight="1" thickBot="1">
      <c r="C917" s="15"/>
      <c r="O917" s="17"/>
      <c r="S917" s="323"/>
    </row>
    <row r="918" spans="3:19" ht="15.75" customHeight="1" thickBot="1">
      <c r="C918" s="15"/>
      <c r="D918" s="1" t="s">
        <v>264</v>
      </c>
      <c r="N918" s="264">
        <v>1</v>
      </c>
      <c r="O918" s="17"/>
      <c r="S918" s="323"/>
    </row>
    <row r="919" spans="3:19" ht="4.5" customHeight="1" thickBot="1">
      <c r="C919" s="15"/>
      <c r="O919" s="17"/>
      <c r="S919" s="323"/>
    </row>
    <row r="920" spans="3:19" ht="15.75" customHeight="1" thickBot="1">
      <c r="C920" s="15"/>
      <c r="D920" s="1" t="s">
        <v>259</v>
      </c>
      <c r="N920" s="264">
        <v>1</v>
      </c>
      <c r="O920" s="17"/>
      <c r="S920" s="323"/>
    </row>
    <row r="921" spans="3:19" ht="4.5" customHeight="1" thickBot="1">
      <c r="C921" s="15"/>
      <c r="O921" s="17"/>
      <c r="S921" s="323"/>
    </row>
    <row r="922" spans="3:19" ht="15.75" customHeight="1" thickBot="1">
      <c r="C922" s="15"/>
      <c r="D922" s="1" t="s">
        <v>260</v>
      </c>
      <c r="N922" s="264">
        <v>1</v>
      </c>
      <c r="O922" s="17"/>
      <c r="S922" s="323"/>
    </row>
    <row r="923" spans="3:19" ht="4.5" customHeight="1" thickBot="1">
      <c r="C923" s="15"/>
      <c r="O923" s="17"/>
      <c r="S923" s="323"/>
    </row>
    <row r="924" spans="3:19" ht="15.75" customHeight="1" thickBot="1">
      <c r="C924" s="15"/>
      <c r="D924" s="1" t="s">
        <v>261</v>
      </c>
      <c r="N924" s="264">
        <v>1</v>
      </c>
      <c r="O924" s="17"/>
      <c r="S924" s="323"/>
    </row>
    <row r="925" spans="3:19" ht="4.5" customHeight="1" thickBot="1">
      <c r="C925" s="15"/>
      <c r="O925" s="17"/>
      <c r="S925" s="323"/>
    </row>
    <row r="926" spans="3:19" ht="15.75" customHeight="1" thickBot="1">
      <c r="C926" s="15"/>
      <c r="D926" s="1" t="s">
        <v>262</v>
      </c>
      <c r="N926" s="264">
        <v>1</v>
      </c>
      <c r="O926" s="17"/>
      <c r="S926" s="323"/>
    </row>
    <row r="927" spans="3:19" ht="4.5" customHeight="1" thickBot="1">
      <c r="C927" s="15"/>
      <c r="O927" s="17"/>
      <c r="S927" s="323"/>
    </row>
    <row r="928" spans="3:19" ht="15.75" customHeight="1" thickBot="1">
      <c r="C928" s="15"/>
      <c r="D928" s="1" t="s">
        <v>265</v>
      </c>
      <c r="N928" s="264">
        <v>1</v>
      </c>
      <c r="O928" s="17"/>
      <c r="S928" s="323"/>
    </row>
    <row r="929" spans="3:19" ht="4.5" customHeight="1" thickBot="1">
      <c r="C929" s="15"/>
      <c r="O929" s="17"/>
      <c r="S929" s="323"/>
    </row>
    <row r="930" spans="3:19" ht="15" customHeight="1" thickBot="1">
      <c r="C930" s="15"/>
      <c r="D930" s="1" t="s">
        <v>172</v>
      </c>
      <c r="N930" s="264">
        <v>1</v>
      </c>
      <c r="O930" s="17"/>
      <c r="S930" s="323"/>
    </row>
    <row r="931" spans="3:19" ht="4.5" customHeight="1" thickBot="1">
      <c r="C931" s="64"/>
      <c r="D931" s="18"/>
      <c r="E931" s="18"/>
      <c r="F931" s="18"/>
      <c r="G931" s="18"/>
      <c r="H931" s="18"/>
      <c r="I931" s="18"/>
      <c r="J931" s="18"/>
      <c r="K931" s="18"/>
      <c r="L931" s="18"/>
      <c r="M931" s="18"/>
      <c r="N931" s="18"/>
      <c r="O931" s="66"/>
      <c r="S931" s="323"/>
    </row>
    <row r="932" spans="3:19" ht="33" customHeight="1">
      <c r="C932" s="335" t="s">
        <v>98</v>
      </c>
      <c r="D932" s="330"/>
      <c r="E932" s="330"/>
      <c r="F932" s="330"/>
      <c r="G932" s="330"/>
      <c r="H932" s="330"/>
      <c r="I932" s="330"/>
      <c r="J932" s="330"/>
      <c r="K932" s="330"/>
      <c r="L932" s="330"/>
      <c r="M932" s="330"/>
      <c r="N932" s="330"/>
      <c r="O932" s="331"/>
      <c r="S932" s="323" t="s">
        <v>235</v>
      </c>
    </row>
    <row r="933" spans="3:19" ht="4.5" customHeight="1">
      <c r="C933" s="3"/>
      <c r="D933" s="4"/>
      <c r="E933" s="4"/>
      <c r="F933" s="4"/>
      <c r="G933" s="4"/>
      <c r="H933" s="4"/>
      <c r="I933" s="4"/>
      <c r="J933" s="4"/>
      <c r="K933" s="4"/>
      <c r="L933" s="4"/>
      <c r="M933" s="4"/>
      <c r="N933" s="4"/>
      <c r="O933" s="5"/>
      <c r="S933" s="323"/>
    </row>
    <row r="934" spans="3:19" ht="15.75" thickBot="1">
      <c r="C934" s="3"/>
      <c r="D934" s="4"/>
      <c r="E934" s="4"/>
      <c r="F934" s="4"/>
      <c r="G934" s="4"/>
      <c r="H934" s="4"/>
      <c r="I934" s="4"/>
      <c r="J934" s="4"/>
      <c r="K934" s="4"/>
      <c r="L934" s="4"/>
      <c r="N934" s="55" t="s">
        <v>196</v>
      </c>
      <c r="O934" s="5"/>
      <c r="S934" s="323"/>
    </row>
    <row r="935" spans="3:19" ht="15.75" customHeight="1" thickBot="1">
      <c r="C935" s="3"/>
      <c r="D935" s="211" t="s">
        <v>13</v>
      </c>
      <c r="E935" s="212">
        <v>2023</v>
      </c>
      <c r="F935" s="4"/>
      <c r="G935" s="4"/>
      <c r="H935" s="4"/>
      <c r="I935" s="4"/>
      <c r="J935" s="4"/>
      <c r="K935" s="4"/>
      <c r="L935" s="4"/>
      <c r="N935" s="88" t="s">
        <v>377</v>
      </c>
      <c r="O935" s="5"/>
      <c r="S935" s="323"/>
    </row>
    <row r="936" spans="3:19" ht="4.5" customHeight="1" thickBot="1">
      <c r="C936" s="6"/>
      <c r="D936" s="7"/>
      <c r="E936" s="7"/>
      <c r="F936" s="7"/>
      <c r="G936" s="7"/>
      <c r="H936" s="7"/>
      <c r="I936" s="7"/>
      <c r="J936" s="7"/>
      <c r="K936" s="7"/>
      <c r="L936" s="7"/>
      <c r="M936" s="7"/>
      <c r="N936" s="7"/>
      <c r="O936" s="8"/>
      <c r="S936" s="323"/>
    </row>
    <row r="937" spans="3:19" ht="4.5" customHeight="1"/>
  </sheetData>
  <mergeCells count="288">
    <mergeCell ref="S802:S807"/>
    <mergeCell ref="S847:S858"/>
    <mergeCell ref="S822:S833"/>
    <mergeCell ref="S836:S846"/>
    <mergeCell ref="S809:S820"/>
    <mergeCell ref="S790:S801"/>
    <mergeCell ref="E783:N783"/>
    <mergeCell ref="E785:N785"/>
    <mergeCell ref="E787:N787"/>
    <mergeCell ref="C790:O790"/>
    <mergeCell ref="E792:N792"/>
    <mergeCell ref="E794:N794"/>
    <mergeCell ref="E796:N796"/>
    <mergeCell ref="E798:N798"/>
    <mergeCell ref="E800:N800"/>
    <mergeCell ref="S729:S740"/>
    <mergeCell ref="S741:S752"/>
    <mergeCell ref="C729:O729"/>
    <mergeCell ref="E731:N731"/>
    <mergeCell ref="E733:N733"/>
    <mergeCell ref="E735:N735"/>
    <mergeCell ref="E737:N737"/>
    <mergeCell ref="E745:N745"/>
    <mergeCell ref="E747:N747"/>
    <mergeCell ref="E749:N749"/>
    <mergeCell ref="E751:N751"/>
    <mergeCell ref="E739:N739"/>
    <mergeCell ref="C741:O741"/>
    <mergeCell ref="E743:N743"/>
    <mergeCell ref="S753:S764"/>
    <mergeCell ref="E771:N771"/>
    <mergeCell ref="E773:N773"/>
    <mergeCell ref="E775:N775"/>
    <mergeCell ref="C777:O777"/>
    <mergeCell ref="E779:N779"/>
    <mergeCell ref="E781:N781"/>
    <mergeCell ref="C753:O753"/>
    <mergeCell ref="E755:N755"/>
    <mergeCell ref="E757:N757"/>
    <mergeCell ref="E759:N759"/>
    <mergeCell ref="E761:N761"/>
    <mergeCell ref="E763:N763"/>
    <mergeCell ref="C765:O765"/>
    <mergeCell ref="E767:N767"/>
    <mergeCell ref="E769:N769"/>
    <mergeCell ref="S765:S776"/>
    <mergeCell ref="S777:S788"/>
    <mergeCell ref="S667:S679"/>
    <mergeCell ref="S680:S692"/>
    <mergeCell ref="S693:S704"/>
    <mergeCell ref="S705:S716"/>
    <mergeCell ref="S717:S728"/>
    <mergeCell ref="S575:S581"/>
    <mergeCell ref="S582:S616"/>
    <mergeCell ref="S639:S650"/>
    <mergeCell ref="S651:S666"/>
    <mergeCell ref="S617:S626"/>
    <mergeCell ref="S627:S638"/>
    <mergeCell ref="S540:S555"/>
    <mergeCell ref="S516:S527"/>
    <mergeCell ref="S528:S539"/>
    <mergeCell ref="S556:S574"/>
    <mergeCell ref="S474:S508"/>
    <mergeCell ref="D457:F458"/>
    <mergeCell ref="D459:F459"/>
    <mergeCell ref="S509:S515"/>
    <mergeCell ref="S453:S459"/>
    <mergeCell ref="S461:S467"/>
    <mergeCell ref="S468:S473"/>
    <mergeCell ref="E524:N524"/>
    <mergeCell ref="E526:N526"/>
    <mergeCell ref="E530:N530"/>
    <mergeCell ref="E532:N532"/>
    <mergeCell ref="E534:N534"/>
    <mergeCell ref="S441:S445"/>
    <mergeCell ref="S446:S452"/>
    <mergeCell ref="C461:O461"/>
    <mergeCell ref="C468:O468"/>
    <mergeCell ref="M467:N467"/>
    <mergeCell ref="D465:F466"/>
    <mergeCell ref="C453:O453"/>
    <mergeCell ref="C446:O446"/>
    <mergeCell ref="C441:O441"/>
    <mergeCell ref="S407:S425"/>
    <mergeCell ref="S436:S440"/>
    <mergeCell ref="C426:O426"/>
    <mergeCell ref="C407:O407"/>
    <mergeCell ref="C436:O436"/>
    <mergeCell ref="S426:S435"/>
    <mergeCell ref="E422:H422"/>
    <mergeCell ref="E424:H424"/>
    <mergeCell ref="S327:S334"/>
    <mergeCell ref="E358:H358"/>
    <mergeCell ref="E360:H360"/>
    <mergeCell ref="E362:H362"/>
    <mergeCell ref="E367:H367"/>
    <mergeCell ref="E369:H369"/>
    <mergeCell ref="E371:H371"/>
    <mergeCell ref="C327:O327"/>
    <mergeCell ref="E353:H353"/>
    <mergeCell ref="E375:H375"/>
    <mergeCell ref="E377:H377"/>
    <mergeCell ref="E379:H379"/>
    <mergeCell ref="E384:H384"/>
    <mergeCell ref="E386:H386"/>
    <mergeCell ref="E388:H388"/>
    <mergeCell ref="E392:H392"/>
    <mergeCell ref="S335:S406"/>
    <mergeCell ref="C390:O390"/>
    <mergeCell ref="C373:O373"/>
    <mergeCell ref="C356:O356"/>
    <mergeCell ref="S91:S101"/>
    <mergeCell ref="E118:F118"/>
    <mergeCell ref="E160:F160"/>
    <mergeCell ref="S108:S116"/>
    <mergeCell ref="S117:S157"/>
    <mergeCell ref="S158:S202"/>
    <mergeCell ref="S102:S106"/>
    <mergeCell ref="S85:S90"/>
    <mergeCell ref="S64:S73"/>
    <mergeCell ref="S74:S84"/>
    <mergeCell ref="D4:F4"/>
    <mergeCell ref="D5:F5"/>
    <mergeCell ref="D6:F6"/>
    <mergeCell ref="E93:N93"/>
    <mergeCell ref="E95:N95"/>
    <mergeCell ref="E97:N97"/>
    <mergeCell ref="E99:N99"/>
    <mergeCell ref="E101:N101"/>
    <mergeCell ref="E78:F78"/>
    <mergeCell ref="E89:F89"/>
    <mergeCell ref="E21:F21"/>
    <mergeCell ref="C249:O249"/>
    <mergeCell ref="E251:N251"/>
    <mergeCell ref="S17:S21"/>
    <mergeCell ref="S23:S62"/>
    <mergeCell ref="S203:S236"/>
    <mergeCell ref="E239:N239"/>
    <mergeCell ref="E241:N241"/>
    <mergeCell ref="E243:N243"/>
    <mergeCell ref="E245:N245"/>
    <mergeCell ref="E247:N247"/>
    <mergeCell ref="S249:S260"/>
    <mergeCell ref="S11:S15"/>
    <mergeCell ref="E68:F68"/>
    <mergeCell ref="E253:N253"/>
    <mergeCell ref="E255:N255"/>
    <mergeCell ref="E257:N257"/>
    <mergeCell ref="E259:N259"/>
    <mergeCell ref="E340:H340"/>
    <mergeCell ref="E342:H342"/>
    <mergeCell ref="E344:H344"/>
    <mergeCell ref="E349:H349"/>
    <mergeCell ref="E351:H351"/>
    <mergeCell ref="C318:O318"/>
    <mergeCell ref="C309:O309"/>
    <mergeCell ref="C301:O301"/>
    <mergeCell ref="C285:O285"/>
    <mergeCell ref="C263:O263"/>
    <mergeCell ref="C336:G336"/>
    <mergeCell ref="C335:O335"/>
    <mergeCell ref="E394:H394"/>
    <mergeCell ref="E396:H396"/>
    <mergeCell ref="E401:H401"/>
    <mergeCell ref="E403:H403"/>
    <mergeCell ref="E405:H405"/>
    <mergeCell ref="E412:H412"/>
    <mergeCell ref="E414:H414"/>
    <mergeCell ref="E416:H416"/>
    <mergeCell ref="E420:H420"/>
    <mergeCell ref="E536:N536"/>
    <mergeCell ref="E538:N538"/>
    <mergeCell ref="C575:O575"/>
    <mergeCell ref="E518:N518"/>
    <mergeCell ref="E520:N520"/>
    <mergeCell ref="E522:N522"/>
    <mergeCell ref="C516:O516"/>
    <mergeCell ref="C509:O509"/>
    <mergeCell ref="D572:L572"/>
    <mergeCell ref="D561:L561"/>
    <mergeCell ref="D566:L566"/>
    <mergeCell ref="D568:L568"/>
    <mergeCell ref="D559:L559"/>
    <mergeCell ref="D564:L564"/>
    <mergeCell ref="C556:O556"/>
    <mergeCell ref="D621:H623"/>
    <mergeCell ref="D625:H625"/>
    <mergeCell ref="C617:O617"/>
    <mergeCell ref="C627:O627"/>
    <mergeCell ref="E689:N689"/>
    <mergeCell ref="E691:N691"/>
    <mergeCell ref="C693:O693"/>
    <mergeCell ref="E695:N695"/>
    <mergeCell ref="E697:N697"/>
    <mergeCell ref="E643:N643"/>
    <mergeCell ref="E645:N645"/>
    <mergeCell ref="E647:N647"/>
    <mergeCell ref="E649:N649"/>
    <mergeCell ref="C667:O667"/>
    <mergeCell ref="E629:N629"/>
    <mergeCell ref="E631:N631"/>
    <mergeCell ref="E633:N633"/>
    <mergeCell ref="E635:N635"/>
    <mergeCell ref="E637:N637"/>
    <mergeCell ref="C639:O639"/>
    <mergeCell ref="E641:N641"/>
    <mergeCell ref="E699:N699"/>
    <mergeCell ref="E701:N701"/>
    <mergeCell ref="E703:N703"/>
    <mergeCell ref="C705:O705"/>
    <mergeCell ref="E670:N670"/>
    <mergeCell ref="E672:N672"/>
    <mergeCell ref="E674:N674"/>
    <mergeCell ref="E676:N676"/>
    <mergeCell ref="E678:N678"/>
    <mergeCell ref="C680:O680"/>
    <mergeCell ref="E683:N683"/>
    <mergeCell ref="E685:N685"/>
    <mergeCell ref="E687:N687"/>
    <mergeCell ref="E707:N707"/>
    <mergeCell ref="E709:N709"/>
    <mergeCell ref="E711:N711"/>
    <mergeCell ref="E713:N713"/>
    <mergeCell ref="E715:N715"/>
    <mergeCell ref="C717:O717"/>
    <mergeCell ref="E719:N719"/>
    <mergeCell ref="E721:N721"/>
    <mergeCell ref="E723:N723"/>
    <mergeCell ref="E842:N842"/>
    <mergeCell ref="C822:O822"/>
    <mergeCell ref="E824:N824"/>
    <mergeCell ref="E826:N826"/>
    <mergeCell ref="E828:N828"/>
    <mergeCell ref="E830:N830"/>
    <mergeCell ref="E832:N832"/>
    <mergeCell ref="E725:N725"/>
    <mergeCell ref="E727:N727"/>
    <mergeCell ref="C802:O802"/>
    <mergeCell ref="C809:O809"/>
    <mergeCell ref="E811:N811"/>
    <mergeCell ref="E813:N813"/>
    <mergeCell ref="E815:N815"/>
    <mergeCell ref="E817:N817"/>
    <mergeCell ref="E819:N819"/>
    <mergeCell ref="C932:O932"/>
    <mergeCell ref="E875:N875"/>
    <mergeCell ref="E877:N877"/>
    <mergeCell ref="E879:N879"/>
    <mergeCell ref="E881:N881"/>
    <mergeCell ref="E883:N883"/>
    <mergeCell ref="C885:O885"/>
    <mergeCell ref="C861:O861"/>
    <mergeCell ref="E863:N863"/>
    <mergeCell ref="E865:N865"/>
    <mergeCell ref="E867:N867"/>
    <mergeCell ref="E869:N869"/>
    <mergeCell ref="E871:N871"/>
    <mergeCell ref="C873:O873"/>
    <mergeCell ref="E891:H891"/>
    <mergeCell ref="E893:H893"/>
    <mergeCell ref="E855:N855"/>
    <mergeCell ref="E857:N857"/>
    <mergeCell ref="S301:S308"/>
    <mergeCell ref="S309:S317"/>
    <mergeCell ref="S318:S326"/>
    <mergeCell ref="E844:N844"/>
    <mergeCell ref="E846:N846"/>
    <mergeCell ref="C847:O847"/>
    <mergeCell ref="E849:N849"/>
    <mergeCell ref="E853:N853"/>
    <mergeCell ref="C836:O836"/>
    <mergeCell ref="E838:N838"/>
    <mergeCell ref="E840:N840"/>
    <mergeCell ref="E851:N851"/>
    <mergeCell ref="D664:K665"/>
    <mergeCell ref="D654:K655"/>
    <mergeCell ref="D659:K660"/>
    <mergeCell ref="A1:F1"/>
    <mergeCell ref="E72:F72"/>
    <mergeCell ref="E83:F83"/>
    <mergeCell ref="S873:S884"/>
    <mergeCell ref="S932:S936"/>
    <mergeCell ref="D887:J887"/>
    <mergeCell ref="S897:S931"/>
    <mergeCell ref="S263:S284"/>
    <mergeCell ref="S285:S300"/>
    <mergeCell ref="S885:S896"/>
    <mergeCell ref="S861:S872"/>
  </mergeCells>
  <pageMargins left="0.12" right="0.25" top="0.75" bottom="0.75" header="0" footer="0"/>
  <pageSetup paperSize="1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8"/>
  <sheetViews>
    <sheetView showGridLines="0" zoomScale="88" zoomScaleNormal="88" workbookViewId="0">
      <pane ySplit="9" topLeftCell="A10" activePane="bottomLeft" state="frozen"/>
      <selection activeCell="B1" sqref="B1"/>
      <selection pane="bottomLeft" activeCell="C11" sqref="C11"/>
    </sheetView>
  </sheetViews>
  <sheetFormatPr defaultColWidth="12.625" defaultRowHeight="15" customHeight="1"/>
  <cols>
    <col min="1" max="1" width="3.25" style="19" customWidth="1"/>
    <col min="2" max="2" width="4.125" style="215" customWidth="1"/>
    <col min="3" max="3" width="7.875" style="215" customWidth="1"/>
    <col min="4" max="13" width="5.875" style="215" customWidth="1"/>
    <col min="14" max="14" width="9" style="241" customWidth="1"/>
    <col min="15" max="15" width="2.625" style="215" customWidth="1"/>
    <col min="16" max="16" width="5.875" style="19" customWidth="1"/>
    <col min="17" max="17" width="17.125" style="28" customWidth="1"/>
    <col min="18" max="19" width="5.875" style="19" customWidth="1"/>
    <col min="20" max="16384" width="12.625" style="19"/>
  </cols>
  <sheetData>
    <row r="1" spans="1:17" ht="18" customHeight="1">
      <c r="A1" s="393" t="s">
        <v>286</v>
      </c>
      <c r="B1" s="394"/>
      <c r="C1" s="394"/>
      <c r="D1" s="394"/>
      <c r="E1" s="394"/>
      <c r="F1" s="394"/>
      <c r="G1" s="394"/>
      <c r="H1" s="394"/>
      <c r="I1" s="394"/>
      <c r="J1" s="394"/>
      <c r="K1" s="394"/>
      <c r="L1" s="394"/>
      <c r="M1" s="394"/>
      <c r="N1" s="394"/>
      <c r="O1" s="394"/>
    </row>
    <row r="2" spans="1:17">
      <c r="A2" s="20" t="s">
        <v>0</v>
      </c>
    </row>
    <row r="4" spans="1:17" ht="15" customHeight="1">
      <c r="A4" s="91" t="s">
        <v>1</v>
      </c>
      <c r="B4" s="112"/>
      <c r="C4" s="112"/>
      <c r="D4" s="395" t="s">
        <v>2</v>
      </c>
      <c r="E4" s="395"/>
      <c r="F4" s="395"/>
    </row>
    <row r="5" spans="1:17" ht="15" customHeight="1">
      <c r="A5" s="91" t="s">
        <v>3</v>
      </c>
      <c r="B5" s="112"/>
      <c r="C5" s="112"/>
      <c r="D5" s="395" t="s">
        <v>4</v>
      </c>
      <c r="E5" s="395"/>
      <c r="F5" s="395"/>
    </row>
    <row r="6" spans="1:17" ht="15.6" customHeight="1">
      <c r="A6" s="91" t="s">
        <v>5</v>
      </c>
      <c r="B6" s="112"/>
      <c r="C6" s="112"/>
      <c r="D6" s="395"/>
      <c r="E6" s="395"/>
      <c r="F6" s="395"/>
      <c r="J6" s="208"/>
    </row>
    <row r="7" spans="1:17" ht="12" customHeight="1"/>
    <row r="8" spans="1:17">
      <c r="A8" s="21" t="s">
        <v>99</v>
      </c>
      <c r="Q8" s="308" t="s">
        <v>233</v>
      </c>
    </row>
    <row r="9" spans="1:17">
      <c r="A9" s="21"/>
      <c r="Q9" s="220" t="s">
        <v>184</v>
      </c>
    </row>
    <row r="10" spans="1:17" ht="4.5" customHeight="1"/>
    <row r="11" spans="1:17" ht="15.75" thickBot="1">
      <c r="B11" s="112" t="s">
        <v>100</v>
      </c>
      <c r="C11" s="112" t="s">
        <v>102</v>
      </c>
      <c r="D11" s="112"/>
    </row>
    <row r="12" spans="1:17" ht="15.75" customHeight="1">
      <c r="C12" s="387" t="s">
        <v>103</v>
      </c>
      <c r="D12" s="388"/>
      <c r="E12" s="388"/>
      <c r="F12" s="388"/>
      <c r="G12" s="388"/>
      <c r="H12" s="388"/>
      <c r="I12" s="388"/>
      <c r="J12" s="388"/>
      <c r="K12" s="388"/>
      <c r="L12" s="388"/>
      <c r="M12" s="388"/>
      <c r="N12" s="388"/>
      <c r="O12" s="389"/>
      <c r="Q12" s="390" t="s">
        <v>241</v>
      </c>
    </row>
    <row r="13" spans="1:17">
      <c r="C13" s="174"/>
      <c r="D13" s="215" t="s">
        <v>13</v>
      </c>
      <c r="E13" s="103">
        <v>2023</v>
      </c>
      <c r="O13" s="216"/>
      <c r="Q13" s="390"/>
    </row>
    <row r="14" spans="1:17">
      <c r="B14" s="239"/>
      <c r="C14" s="252" t="s">
        <v>242</v>
      </c>
      <c r="D14" s="239"/>
      <c r="E14" s="19"/>
      <c r="F14" s="239"/>
      <c r="G14" s="239"/>
      <c r="H14" s="239"/>
      <c r="I14" s="239"/>
      <c r="J14" s="239"/>
      <c r="K14" s="239"/>
      <c r="L14" s="239"/>
      <c r="M14" s="239"/>
      <c r="O14" s="240"/>
      <c r="Q14" s="390"/>
    </row>
    <row r="15" spans="1:17" ht="15.75" customHeight="1">
      <c r="C15" s="174"/>
      <c r="D15" s="222" t="s">
        <v>37</v>
      </c>
      <c r="E15" s="386" t="s">
        <v>378</v>
      </c>
      <c r="F15" s="385"/>
      <c r="G15" s="385"/>
      <c r="H15" s="385"/>
      <c r="I15" s="385"/>
      <c r="J15" s="385"/>
      <c r="K15" s="385"/>
      <c r="L15" s="385"/>
      <c r="M15" s="385"/>
      <c r="N15" s="385"/>
      <c r="O15" s="216"/>
      <c r="Q15" s="390"/>
    </row>
    <row r="16" spans="1:17" ht="4.5" customHeight="1">
      <c r="C16" s="174"/>
      <c r="D16" s="101"/>
      <c r="O16" s="216"/>
      <c r="Q16" s="390"/>
    </row>
    <row r="17" spans="2:17">
      <c r="B17" s="239"/>
      <c r="C17" s="252" t="s">
        <v>287</v>
      </c>
      <c r="D17" s="241"/>
      <c r="E17" s="19"/>
      <c r="F17" s="239"/>
      <c r="G17" s="239"/>
      <c r="H17" s="239"/>
      <c r="I17" s="239"/>
      <c r="J17" s="239"/>
      <c r="K17" s="239"/>
      <c r="L17" s="239"/>
      <c r="M17" s="239"/>
      <c r="O17" s="240"/>
      <c r="Q17" s="390"/>
    </row>
    <row r="18" spans="2:17" ht="34.15" customHeight="1">
      <c r="C18" s="174"/>
      <c r="D18" s="222" t="s">
        <v>38</v>
      </c>
      <c r="E18" s="386" t="s">
        <v>380</v>
      </c>
      <c r="F18" s="385"/>
      <c r="G18" s="385"/>
      <c r="H18" s="385"/>
      <c r="I18" s="385"/>
      <c r="J18" s="385"/>
      <c r="K18" s="385"/>
      <c r="L18" s="385"/>
      <c r="M18" s="385"/>
      <c r="N18" s="385"/>
      <c r="O18" s="216"/>
      <c r="Q18" s="390"/>
    </row>
    <row r="19" spans="2:17" ht="15.75" customHeight="1">
      <c r="B19" s="19"/>
      <c r="C19" s="22"/>
      <c r="D19" s="251" t="s">
        <v>39</v>
      </c>
      <c r="E19" s="384" t="s">
        <v>381</v>
      </c>
      <c r="F19" s="385"/>
      <c r="G19" s="385"/>
      <c r="H19" s="385"/>
      <c r="I19" s="385"/>
      <c r="J19" s="385"/>
      <c r="K19" s="385"/>
      <c r="L19" s="385"/>
      <c r="M19" s="385"/>
      <c r="N19" s="385"/>
      <c r="O19" s="24"/>
      <c r="Q19" s="390"/>
    </row>
    <row r="20" spans="2:17" ht="4.5" customHeight="1">
      <c r="B20" s="19"/>
      <c r="C20" s="22"/>
      <c r="D20" s="246"/>
      <c r="E20" s="19"/>
      <c r="F20" s="19"/>
      <c r="G20" s="19"/>
      <c r="H20" s="19"/>
      <c r="I20" s="19"/>
      <c r="J20" s="19"/>
      <c r="K20" s="19"/>
      <c r="L20" s="19"/>
      <c r="M20" s="19"/>
      <c r="N20" s="246"/>
      <c r="O20" s="24"/>
      <c r="Q20" s="390"/>
    </row>
    <row r="21" spans="2:17" ht="15.75" customHeight="1">
      <c r="B21" s="19"/>
      <c r="C21" s="22"/>
      <c r="D21" s="251" t="s">
        <v>40</v>
      </c>
      <c r="E21" s="384" t="s">
        <v>382</v>
      </c>
      <c r="F21" s="385"/>
      <c r="G21" s="385"/>
      <c r="H21" s="385"/>
      <c r="I21" s="385"/>
      <c r="J21" s="385"/>
      <c r="K21" s="385"/>
      <c r="L21" s="385"/>
      <c r="M21" s="385"/>
      <c r="N21" s="385"/>
      <c r="O21" s="24"/>
      <c r="Q21" s="390"/>
    </row>
    <row r="22" spans="2:17" ht="4.5" customHeight="1">
      <c r="B22" s="19"/>
      <c r="C22" s="22"/>
      <c r="D22" s="246"/>
      <c r="E22" s="19"/>
      <c r="F22" s="19"/>
      <c r="G22" s="19"/>
      <c r="H22" s="19"/>
      <c r="I22" s="19"/>
      <c r="J22" s="19"/>
      <c r="K22" s="19"/>
      <c r="L22" s="19"/>
      <c r="M22" s="19"/>
      <c r="N22" s="246"/>
      <c r="O22" s="24"/>
      <c r="Q22" s="390"/>
    </row>
    <row r="23" spans="2:17" ht="15.75" customHeight="1">
      <c r="B23" s="19"/>
      <c r="C23" s="22"/>
      <c r="D23" s="251" t="s">
        <v>41</v>
      </c>
      <c r="E23" s="384" t="s">
        <v>383</v>
      </c>
      <c r="F23" s="385"/>
      <c r="G23" s="385"/>
      <c r="H23" s="385"/>
      <c r="I23" s="385"/>
      <c r="J23" s="385"/>
      <c r="K23" s="385"/>
      <c r="L23" s="385"/>
      <c r="M23" s="385"/>
      <c r="N23" s="385"/>
      <c r="O23" s="24"/>
      <c r="Q23" s="390"/>
    </row>
    <row r="24" spans="2:17" ht="4.5" customHeight="1">
      <c r="B24" s="19"/>
      <c r="C24" s="22"/>
      <c r="D24" s="246"/>
      <c r="E24" s="19"/>
      <c r="F24" s="19"/>
      <c r="G24" s="19"/>
      <c r="H24" s="19"/>
      <c r="I24" s="19"/>
      <c r="J24" s="19"/>
      <c r="K24" s="19"/>
      <c r="L24" s="19"/>
      <c r="M24" s="19"/>
      <c r="N24" s="246"/>
      <c r="O24" s="24"/>
      <c r="Q24" s="390"/>
    </row>
    <row r="25" spans="2:17" ht="15.75" customHeight="1">
      <c r="B25" s="19"/>
      <c r="C25" s="22"/>
      <c r="D25" s="251" t="s">
        <v>385</v>
      </c>
      <c r="E25" s="384" t="s">
        <v>384</v>
      </c>
      <c r="F25" s="385"/>
      <c r="G25" s="385"/>
      <c r="H25" s="385"/>
      <c r="I25" s="385"/>
      <c r="J25" s="385"/>
      <c r="K25" s="385"/>
      <c r="L25" s="385"/>
      <c r="M25" s="385"/>
      <c r="N25" s="385"/>
      <c r="O25" s="24"/>
      <c r="Q25" s="390"/>
    </row>
    <row r="26" spans="2:17" ht="5.0999999999999996" customHeight="1">
      <c r="B26" s="19"/>
      <c r="C26" s="22"/>
      <c r="D26" s="246"/>
      <c r="E26" s="244"/>
      <c r="F26" s="170"/>
      <c r="G26" s="170"/>
      <c r="H26" s="170"/>
      <c r="I26" s="170"/>
      <c r="J26" s="170"/>
      <c r="K26" s="170"/>
      <c r="L26" s="170"/>
      <c r="M26" s="170"/>
      <c r="N26" s="250"/>
      <c r="O26" s="24"/>
      <c r="Q26" s="390"/>
    </row>
    <row r="27" spans="2:17" ht="15.75" customHeight="1">
      <c r="B27" s="19"/>
      <c r="C27" s="22"/>
      <c r="D27" s="251" t="s">
        <v>387</v>
      </c>
      <c r="E27" s="392" t="s">
        <v>386</v>
      </c>
      <c r="F27" s="392"/>
      <c r="G27" s="392"/>
      <c r="H27" s="392"/>
      <c r="I27" s="392"/>
      <c r="J27" s="392"/>
      <c r="K27" s="392"/>
      <c r="L27" s="392"/>
      <c r="M27" s="392"/>
      <c r="N27" s="392"/>
      <c r="O27" s="24"/>
      <c r="Q27" s="390"/>
    </row>
    <row r="28" spans="2:17" ht="3.95" customHeight="1">
      <c r="B28" s="19"/>
      <c r="C28" s="22"/>
      <c r="D28" s="246"/>
      <c r="E28" s="243"/>
      <c r="F28" s="243"/>
      <c r="G28" s="243"/>
      <c r="H28" s="243"/>
      <c r="I28" s="243"/>
      <c r="J28" s="243"/>
      <c r="K28" s="243"/>
      <c r="L28" s="243"/>
      <c r="M28" s="243"/>
      <c r="N28" s="245"/>
      <c r="O28" s="24"/>
      <c r="Q28" s="390"/>
    </row>
    <row r="29" spans="2:17" ht="15.75" customHeight="1">
      <c r="B29" s="19"/>
      <c r="C29" s="22"/>
      <c r="D29" s="251" t="s">
        <v>389</v>
      </c>
      <c r="E29" s="392" t="s">
        <v>388</v>
      </c>
      <c r="F29" s="392"/>
      <c r="G29" s="392"/>
      <c r="H29" s="392"/>
      <c r="I29" s="392"/>
      <c r="J29" s="392"/>
      <c r="K29" s="392"/>
      <c r="L29" s="392"/>
      <c r="M29" s="392"/>
      <c r="N29" s="392"/>
      <c r="O29" s="24"/>
      <c r="Q29" s="390"/>
    </row>
    <row r="30" spans="2:17" ht="4.5" customHeight="1"/>
    <row r="31" spans="2:17" ht="15.75" customHeight="1" thickBot="1">
      <c r="B31" s="112" t="s">
        <v>101</v>
      </c>
      <c r="C31" s="112" t="s">
        <v>105</v>
      </c>
      <c r="D31" s="112"/>
    </row>
    <row r="32" spans="2:17" ht="15.75" customHeight="1">
      <c r="C32" s="387" t="s">
        <v>106</v>
      </c>
      <c r="D32" s="388"/>
      <c r="E32" s="388"/>
      <c r="F32" s="388"/>
      <c r="G32" s="388"/>
      <c r="H32" s="388"/>
      <c r="I32" s="388"/>
      <c r="J32" s="388"/>
      <c r="K32" s="388"/>
      <c r="L32" s="388"/>
      <c r="M32" s="388"/>
      <c r="N32" s="388"/>
      <c r="O32" s="389"/>
      <c r="Q32" s="390" t="s">
        <v>529</v>
      </c>
    </row>
    <row r="33" spans="2:17">
      <c r="C33" s="174"/>
      <c r="D33" s="215" t="s">
        <v>13</v>
      </c>
      <c r="E33" s="103">
        <v>2023</v>
      </c>
      <c r="O33" s="216"/>
      <c r="Q33" s="390"/>
    </row>
    <row r="34" spans="2:17">
      <c r="B34" s="239"/>
      <c r="C34" s="253"/>
      <c r="D34" s="112" t="s">
        <v>287</v>
      </c>
      <c r="E34" s="250"/>
      <c r="F34" s="239"/>
      <c r="G34" s="239"/>
      <c r="H34" s="239"/>
      <c r="I34" s="239"/>
      <c r="J34" s="239"/>
      <c r="K34" s="239"/>
      <c r="L34" s="239"/>
      <c r="M34" s="239"/>
      <c r="O34" s="240"/>
      <c r="Q34" s="390"/>
    </row>
    <row r="35" spans="2:17" ht="15.75" customHeight="1">
      <c r="C35" s="174"/>
      <c r="D35" s="222" t="s">
        <v>37</v>
      </c>
      <c r="E35" s="386" t="s">
        <v>390</v>
      </c>
      <c r="F35" s="385"/>
      <c r="G35" s="385"/>
      <c r="H35" s="385"/>
      <c r="I35" s="385"/>
      <c r="J35" s="385"/>
      <c r="K35" s="385"/>
      <c r="L35" s="385"/>
      <c r="M35" s="385"/>
      <c r="N35" s="385"/>
      <c r="O35" s="216"/>
      <c r="Q35" s="390"/>
    </row>
    <row r="36" spans="2:17" ht="4.5" customHeight="1">
      <c r="C36" s="174"/>
      <c r="D36" s="101"/>
      <c r="O36" s="216"/>
      <c r="Q36" s="390"/>
    </row>
    <row r="37" spans="2:17" ht="15.75" customHeight="1">
      <c r="C37" s="174"/>
      <c r="D37" s="222" t="s">
        <v>38</v>
      </c>
      <c r="E37" s="386"/>
      <c r="F37" s="385"/>
      <c r="G37" s="385"/>
      <c r="H37" s="385"/>
      <c r="I37" s="385"/>
      <c r="J37" s="385"/>
      <c r="K37" s="385"/>
      <c r="L37" s="385"/>
      <c r="M37" s="385"/>
      <c r="N37" s="385"/>
      <c r="O37" s="216"/>
      <c r="Q37" s="390"/>
    </row>
    <row r="38" spans="2:17" ht="4.5" customHeight="1">
      <c r="C38" s="174"/>
      <c r="D38" s="101"/>
      <c r="O38" s="216"/>
      <c r="Q38" s="390"/>
    </row>
    <row r="39" spans="2:17" ht="15.75" customHeight="1">
      <c r="C39" s="174"/>
      <c r="D39" s="222" t="s">
        <v>39</v>
      </c>
      <c r="E39" s="386"/>
      <c r="F39" s="385"/>
      <c r="G39" s="385"/>
      <c r="H39" s="385"/>
      <c r="I39" s="385"/>
      <c r="J39" s="385"/>
      <c r="K39" s="385"/>
      <c r="L39" s="385"/>
      <c r="M39" s="385"/>
      <c r="N39" s="385"/>
      <c r="O39" s="216"/>
      <c r="Q39" s="390"/>
    </row>
    <row r="40" spans="2:17" ht="4.5" customHeight="1">
      <c r="C40" s="174"/>
      <c r="D40" s="101"/>
      <c r="O40" s="216"/>
      <c r="Q40" s="390"/>
    </row>
    <row r="41" spans="2:17" ht="15.75" customHeight="1">
      <c r="C41" s="174"/>
      <c r="D41" s="222" t="s">
        <v>40</v>
      </c>
      <c r="E41" s="386"/>
      <c r="F41" s="385"/>
      <c r="G41" s="385"/>
      <c r="H41" s="385"/>
      <c r="I41" s="385"/>
      <c r="J41" s="385"/>
      <c r="K41" s="385"/>
      <c r="L41" s="385"/>
      <c r="M41" s="385"/>
      <c r="N41" s="385"/>
      <c r="O41" s="216"/>
      <c r="Q41" s="390"/>
    </row>
    <row r="42" spans="2:17" ht="4.5" customHeight="1">
      <c r="C42" s="174"/>
      <c r="D42" s="101"/>
      <c r="O42" s="216"/>
      <c r="Q42" s="390"/>
    </row>
    <row r="43" spans="2:17" ht="15.75" customHeight="1">
      <c r="C43" s="174"/>
      <c r="D43" s="222" t="s">
        <v>41</v>
      </c>
      <c r="E43" s="386"/>
      <c r="F43" s="385"/>
      <c r="G43" s="385"/>
      <c r="H43" s="385"/>
      <c r="I43" s="385"/>
      <c r="J43" s="385"/>
      <c r="K43" s="385"/>
      <c r="L43" s="385"/>
      <c r="M43" s="385"/>
      <c r="N43" s="385"/>
      <c r="O43" s="216"/>
      <c r="Q43" s="390"/>
    </row>
    <row r="44" spans="2:17" ht="4.5" customHeight="1" thickBot="1">
      <c r="C44" s="175"/>
      <c r="D44" s="223"/>
      <c r="E44" s="176"/>
      <c r="F44" s="176"/>
      <c r="G44" s="176"/>
      <c r="H44" s="176"/>
      <c r="I44" s="176"/>
      <c r="J44" s="176"/>
      <c r="K44" s="176"/>
      <c r="L44" s="176"/>
      <c r="M44" s="176"/>
      <c r="N44" s="223"/>
      <c r="O44" s="177"/>
      <c r="Q44" s="390"/>
    </row>
    <row r="45" spans="2:17" ht="33.75" customHeight="1">
      <c r="C45" s="387" t="s">
        <v>107</v>
      </c>
      <c r="D45" s="388"/>
      <c r="E45" s="388"/>
      <c r="F45" s="388"/>
      <c r="G45" s="388"/>
      <c r="H45" s="388"/>
      <c r="I45" s="388"/>
      <c r="J45" s="388"/>
      <c r="K45" s="388"/>
      <c r="L45" s="388"/>
      <c r="M45" s="388"/>
      <c r="N45" s="388"/>
      <c r="O45" s="389"/>
      <c r="Q45" s="391" t="s">
        <v>529</v>
      </c>
    </row>
    <row r="46" spans="2:17">
      <c r="C46" s="174"/>
      <c r="D46" s="215" t="s">
        <v>13</v>
      </c>
      <c r="E46" s="103">
        <v>2023</v>
      </c>
      <c r="O46" s="216"/>
      <c r="Q46" s="391"/>
    </row>
    <row r="47" spans="2:17" ht="15.75" customHeight="1">
      <c r="C47" s="174"/>
      <c r="E47" s="112" t="s">
        <v>108</v>
      </c>
      <c r="J47" s="101" t="s">
        <v>10</v>
      </c>
      <c r="L47" s="101" t="s">
        <v>11</v>
      </c>
      <c r="N47" s="241" t="s">
        <v>12</v>
      </c>
      <c r="O47" s="216"/>
      <c r="Q47" s="391"/>
    </row>
    <row r="48" spans="2:17" ht="4.5" customHeight="1">
      <c r="C48" s="174"/>
      <c r="O48" s="216"/>
      <c r="Q48" s="391"/>
    </row>
    <row r="49" spans="2:17" ht="15.75" thickBot="1">
      <c r="B49" s="239"/>
      <c r="C49" s="174"/>
      <c r="D49" s="112" t="s">
        <v>287</v>
      </c>
      <c r="E49" s="239"/>
      <c r="F49" s="239"/>
      <c r="G49" s="239"/>
      <c r="H49" s="239"/>
      <c r="I49" s="239"/>
      <c r="J49" s="239"/>
      <c r="K49" s="239"/>
      <c r="L49" s="239"/>
      <c r="M49" s="239"/>
      <c r="O49" s="240"/>
      <c r="Q49" s="391"/>
    </row>
    <row r="50" spans="2:17" ht="15.75" customHeight="1" thickBot="1">
      <c r="C50" s="174"/>
      <c r="D50" s="222" t="s">
        <v>37</v>
      </c>
      <c r="E50" s="385" t="s">
        <v>391</v>
      </c>
      <c r="F50" s="385"/>
      <c r="G50" s="385"/>
      <c r="H50" s="385"/>
      <c r="J50" s="224">
        <v>55</v>
      </c>
      <c r="K50" s="314"/>
      <c r="L50" s="224">
        <v>32</v>
      </c>
      <c r="M50" s="314"/>
      <c r="N50" s="226">
        <f>+J50+L50</f>
        <v>87</v>
      </c>
      <c r="O50" s="216"/>
      <c r="Q50" s="391"/>
    </row>
    <row r="51" spans="2:17" ht="4.5" customHeight="1" thickBot="1">
      <c r="C51" s="174"/>
      <c r="D51" s="101"/>
      <c r="J51" s="314"/>
      <c r="K51" s="314"/>
      <c r="L51" s="314"/>
      <c r="M51" s="314"/>
      <c r="O51" s="216"/>
      <c r="Q51" s="391"/>
    </row>
    <row r="52" spans="2:17" ht="15.75" customHeight="1" thickBot="1">
      <c r="C52" s="174"/>
      <c r="D52" s="222" t="s">
        <v>38</v>
      </c>
      <c r="E52" s="385"/>
      <c r="F52" s="385"/>
      <c r="G52" s="385"/>
      <c r="H52" s="385"/>
      <c r="J52" s="224"/>
      <c r="K52" s="314"/>
      <c r="L52" s="224"/>
      <c r="M52" s="314"/>
      <c r="N52" s="226">
        <f>+J52+L52</f>
        <v>0</v>
      </c>
      <c r="O52" s="216"/>
      <c r="Q52" s="391"/>
    </row>
    <row r="53" spans="2:17" ht="4.5" customHeight="1" thickBot="1">
      <c r="C53" s="174"/>
      <c r="D53" s="101"/>
      <c r="J53" s="314"/>
      <c r="K53" s="314"/>
      <c r="L53" s="314"/>
      <c r="M53" s="314"/>
      <c r="O53" s="216"/>
      <c r="Q53" s="391"/>
    </row>
    <row r="54" spans="2:17" ht="15.75" customHeight="1" thickBot="1">
      <c r="C54" s="174"/>
      <c r="D54" s="222" t="s">
        <v>39</v>
      </c>
      <c r="E54" s="385"/>
      <c r="F54" s="385"/>
      <c r="G54" s="385"/>
      <c r="H54" s="385"/>
      <c r="J54" s="224"/>
      <c r="K54" s="314"/>
      <c r="L54" s="224"/>
      <c r="M54" s="314"/>
      <c r="N54" s="226">
        <f>+J54+L54</f>
        <v>0</v>
      </c>
      <c r="O54" s="216"/>
      <c r="Q54" s="391"/>
    </row>
    <row r="55" spans="2:17" ht="4.5" customHeight="1" thickBot="1">
      <c r="C55" s="174"/>
      <c r="D55" s="101"/>
      <c r="J55" s="314"/>
      <c r="K55" s="314"/>
      <c r="L55" s="314"/>
      <c r="M55" s="314"/>
      <c r="O55" s="216"/>
      <c r="Q55" s="391"/>
    </row>
    <row r="56" spans="2:17" ht="15.75" customHeight="1" thickBot="1">
      <c r="C56" s="174"/>
      <c r="D56" s="222" t="s">
        <v>40</v>
      </c>
      <c r="E56" s="385"/>
      <c r="F56" s="385"/>
      <c r="G56" s="385"/>
      <c r="H56" s="385"/>
      <c r="J56" s="224"/>
      <c r="K56" s="314"/>
      <c r="L56" s="224"/>
      <c r="M56" s="314"/>
      <c r="N56" s="226">
        <f>+J56+L56</f>
        <v>0</v>
      </c>
      <c r="O56" s="216"/>
      <c r="Q56" s="391"/>
    </row>
    <row r="57" spans="2:17" ht="4.5" customHeight="1" thickBot="1">
      <c r="C57" s="174"/>
      <c r="D57" s="101"/>
      <c r="O57" s="216"/>
      <c r="Q57" s="391"/>
    </row>
    <row r="58" spans="2:17" ht="15.75" customHeight="1" thickBot="1">
      <c r="C58" s="174"/>
      <c r="D58" s="222" t="s">
        <v>41</v>
      </c>
      <c r="E58" s="385"/>
      <c r="F58" s="385"/>
      <c r="G58" s="385"/>
      <c r="H58" s="385"/>
      <c r="J58" s="225"/>
      <c r="L58" s="225"/>
      <c r="N58" s="226">
        <f>+J58+L58</f>
        <v>0</v>
      </c>
      <c r="O58" s="216"/>
      <c r="Q58" s="391"/>
    </row>
    <row r="59" spans="2:17" ht="4.5" customHeight="1" thickBot="1">
      <c r="C59" s="175"/>
      <c r="D59" s="176"/>
      <c r="E59" s="176"/>
      <c r="F59" s="176"/>
      <c r="G59" s="176"/>
      <c r="H59" s="176"/>
      <c r="I59" s="176"/>
      <c r="J59" s="176"/>
      <c r="K59" s="176"/>
      <c r="L59" s="176"/>
      <c r="M59" s="176"/>
      <c r="N59" s="223"/>
      <c r="O59" s="177"/>
      <c r="Q59" s="391"/>
    </row>
    <row r="60" spans="2:17" ht="4.5" customHeight="1"/>
    <row r="61" spans="2:17" ht="15.75" customHeight="1" thickBot="1">
      <c r="B61" s="112" t="s">
        <v>104</v>
      </c>
      <c r="C61" s="112" t="s">
        <v>110</v>
      </c>
      <c r="D61" s="112"/>
    </row>
    <row r="62" spans="2:17" ht="32.25" customHeight="1">
      <c r="C62" s="387" t="s">
        <v>111</v>
      </c>
      <c r="D62" s="388"/>
      <c r="E62" s="388"/>
      <c r="F62" s="388"/>
      <c r="G62" s="388"/>
      <c r="H62" s="388"/>
      <c r="I62" s="388"/>
      <c r="J62" s="388"/>
      <c r="K62" s="388"/>
      <c r="L62" s="388"/>
      <c r="M62" s="388"/>
      <c r="N62" s="388"/>
      <c r="O62" s="389"/>
      <c r="Q62" s="410" t="s">
        <v>288</v>
      </c>
    </row>
    <row r="63" spans="2:17">
      <c r="C63" s="174"/>
      <c r="D63" s="215" t="s">
        <v>13</v>
      </c>
      <c r="E63" s="103">
        <v>2023</v>
      </c>
      <c r="O63" s="216"/>
      <c r="Q63" s="411"/>
    </row>
    <row r="64" spans="2:17" ht="20.45" customHeight="1">
      <c r="B64" s="239"/>
      <c r="C64" s="174"/>
      <c r="D64" s="112" t="s">
        <v>287</v>
      </c>
      <c r="E64" s="250"/>
      <c r="F64" s="239"/>
      <c r="G64" s="239"/>
      <c r="H64" s="239"/>
      <c r="I64" s="239"/>
      <c r="J64" s="239"/>
      <c r="K64" s="239"/>
      <c r="L64" s="239"/>
      <c r="M64" s="239"/>
      <c r="O64" s="240"/>
      <c r="Q64" s="411"/>
    </row>
    <row r="65" spans="2:17" ht="15.75" customHeight="1">
      <c r="B65" s="19"/>
      <c r="C65" s="22"/>
      <c r="D65" s="40" t="s">
        <v>37</v>
      </c>
      <c r="E65" s="384" t="s">
        <v>380</v>
      </c>
      <c r="F65" s="385"/>
      <c r="G65" s="385"/>
      <c r="H65" s="385"/>
      <c r="I65" s="385"/>
      <c r="J65" s="385"/>
      <c r="K65" s="385"/>
      <c r="L65" s="385"/>
      <c r="M65" s="385"/>
      <c r="N65" s="385"/>
      <c r="O65" s="24"/>
      <c r="Q65" s="411"/>
    </row>
    <row r="66" spans="2:17" ht="4.5" customHeight="1">
      <c r="B66" s="19"/>
      <c r="C66" s="22"/>
      <c r="D66" s="246"/>
      <c r="E66" s="19"/>
      <c r="F66" s="19"/>
      <c r="G66" s="19"/>
      <c r="H66" s="19"/>
      <c r="I66" s="19"/>
      <c r="J66" s="19"/>
      <c r="K66" s="19"/>
      <c r="L66" s="19"/>
      <c r="M66" s="19"/>
      <c r="N66" s="246"/>
      <c r="O66" s="24"/>
      <c r="Q66" s="411"/>
    </row>
    <row r="67" spans="2:17" ht="15.75" customHeight="1">
      <c r="B67" s="19"/>
      <c r="C67" s="22"/>
      <c r="D67" s="40" t="s">
        <v>38</v>
      </c>
      <c r="E67" s="384" t="s">
        <v>382</v>
      </c>
      <c r="F67" s="385"/>
      <c r="G67" s="385"/>
      <c r="H67" s="385"/>
      <c r="I67" s="385"/>
      <c r="J67" s="385"/>
      <c r="K67" s="385"/>
      <c r="L67" s="385"/>
      <c r="M67" s="385"/>
      <c r="N67" s="385"/>
      <c r="O67" s="24"/>
      <c r="Q67" s="411"/>
    </row>
    <row r="68" spans="2:17" ht="4.5" customHeight="1">
      <c r="B68" s="19"/>
      <c r="C68" s="22"/>
      <c r="D68" s="246"/>
      <c r="E68" s="19"/>
      <c r="F68" s="19"/>
      <c r="G68" s="19"/>
      <c r="H68" s="19"/>
      <c r="I68" s="19"/>
      <c r="J68" s="19"/>
      <c r="K68" s="19"/>
      <c r="L68" s="19"/>
      <c r="M68" s="19"/>
      <c r="N68" s="246"/>
      <c r="O68" s="24"/>
      <c r="Q68" s="411"/>
    </row>
    <row r="69" spans="2:17" ht="15.75" customHeight="1">
      <c r="B69" s="19"/>
      <c r="C69" s="22"/>
      <c r="D69" s="40" t="s">
        <v>39</v>
      </c>
      <c r="E69" s="384" t="s">
        <v>381</v>
      </c>
      <c r="F69" s="385"/>
      <c r="G69" s="385"/>
      <c r="H69" s="385"/>
      <c r="I69" s="385"/>
      <c r="J69" s="385"/>
      <c r="K69" s="385"/>
      <c r="L69" s="385"/>
      <c r="M69" s="385"/>
      <c r="N69" s="385"/>
      <c r="O69" s="24"/>
      <c r="Q69" s="411"/>
    </row>
    <row r="70" spans="2:17" ht="4.5" customHeight="1">
      <c r="B70" s="19"/>
      <c r="C70" s="22"/>
      <c r="D70" s="246"/>
      <c r="E70" s="19"/>
      <c r="F70" s="19"/>
      <c r="G70" s="19"/>
      <c r="H70" s="19"/>
      <c r="I70" s="19"/>
      <c r="J70" s="19"/>
      <c r="K70" s="19"/>
      <c r="L70" s="19"/>
      <c r="M70" s="19"/>
      <c r="N70" s="246"/>
      <c r="O70" s="24"/>
      <c r="Q70" s="411"/>
    </row>
    <row r="71" spans="2:17" ht="15.75" customHeight="1">
      <c r="B71" s="19"/>
      <c r="C71" s="22"/>
      <c r="D71" s="40" t="s">
        <v>40</v>
      </c>
      <c r="E71" s="384" t="s">
        <v>392</v>
      </c>
      <c r="F71" s="385"/>
      <c r="G71" s="385"/>
      <c r="H71" s="385"/>
      <c r="I71" s="385"/>
      <c r="J71" s="385"/>
      <c r="K71" s="385"/>
      <c r="L71" s="385"/>
      <c r="M71" s="385"/>
      <c r="N71" s="385"/>
      <c r="O71" s="24"/>
      <c r="Q71" s="411"/>
    </row>
    <row r="72" spans="2:17" ht="4.5" customHeight="1">
      <c r="B72" s="19"/>
      <c r="C72" s="22"/>
      <c r="D72" s="246"/>
      <c r="E72" s="19"/>
      <c r="F72" s="19"/>
      <c r="G72" s="19"/>
      <c r="H72" s="19"/>
      <c r="I72" s="19"/>
      <c r="J72" s="19"/>
      <c r="K72" s="19"/>
      <c r="L72" s="19"/>
      <c r="M72" s="19"/>
      <c r="N72" s="246"/>
      <c r="O72" s="24"/>
      <c r="Q72" s="411"/>
    </row>
    <row r="73" spans="2:17" ht="15.75" customHeight="1">
      <c r="B73" s="19"/>
      <c r="C73" s="22"/>
      <c r="D73" s="40" t="s">
        <v>41</v>
      </c>
      <c r="E73" s="384" t="s">
        <v>393</v>
      </c>
      <c r="F73" s="385"/>
      <c r="G73" s="385"/>
      <c r="H73" s="385"/>
      <c r="I73" s="385"/>
      <c r="J73" s="385"/>
      <c r="K73" s="385"/>
      <c r="L73" s="385"/>
      <c r="M73" s="385"/>
      <c r="N73" s="385"/>
      <c r="O73" s="24"/>
      <c r="Q73" s="411"/>
    </row>
    <row r="74" spans="2:17" ht="15.75" customHeight="1">
      <c r="B74" s="19"/>
      <c r="C74" s="22"/>
      <c r="D74" s="40" t="s">
        <v>385</v>
      </c>
      <c r="E74" s="396" t="s">
        <v>394</v>
      </c>
      <c r="F74" s="396"/>
      <c r="G74" s="396"/>
      <c r="H74" s="396"/>
      <c r="I74" s="396"/>
      <c r="J74" s="396"/>
      <c r="K74" s="396"/>
      <c r="L74" s="396"/>
      <c r="M74" s="396"/>
      <c r="N74" s="396"/>
      <c r="O74" s="24"/>
      <c r="Q74" s="411"/>
    </row>
    <row r="75" spans="2:17" ht="15.75" customHeight="1">
      <c r="B75" s="19"/>
      <c r="C75" s="22"/>
      <c r="D75" s="40" t="s">
        <v>387</v>
      </c>
      <c r="E75" s="397" t="s">
        <v>395</v>
      </c>
      <c r="F75" s="397"/>
      <c r="G75" s="397"/>
      <c r="H75" s="397"/>
      <c r="I75" s="397"/>
      <c r="J75" s="397"/>
      <c r="K75" s="397"/>
      <c r="L75" s="397"/>
      <c r="M75" s="397"/>
      <c r="N75" s="397"/>
      <c r="O75" s="24"/>
      <c r="Q75" s="411"/>
    </row>
    <row r="76" spans="2:17" ht="15.75" customHeight="1">
      <c r="B76" s="19"/>
      <c r="C76" s="22"/>
      <c r="D76" s="40" t="s">
        <v>389</v>
      </c>
      <c r="E76" s="397" t="s">
        <v>384</v>
      </c>
      <c r="F76" s="397"/>
      <c r="G76" s="397"/>
      <c r="H76" s="397"/>
      <c r="I76" s="397"/>
      <c r="J76" s="397"/>
      <c r="K76" s="397"/>
      <c r="L76" s="397"/>
      <c r="M76" s="397"/>
      <c r="N76" s="397"/>
      <c r="O76" s="24"/>
      <c r="Q76" s="411"/>
    </row>
    <row r="77" spans="2:17" ht="15.75" customHeight="1">
      <c r="B77" s="19"/>
      <c r="C77" s="22"/>
      <c r="D77" s="40" t="s">
        <v>396</v>
      </c>
      <c r="E77" s="397" t="s">
        <v>397</v>
      </c>
      <c r="F77" s="397"/>
      <c r="G77" s="397"/>
      <c r="H77" s="397"/>
      <c r="I77" s="397"/>
      <c r="J77" s="397"/>
      <c r="K77" s="397"/>
      <c r="L77" s="397"/>
      <c r="M77" s="397"/>
      <c r="N77" s="397"/>
      <c r="O77" s="24"/>
      <c r="Q77" s="411"/>
    </row>
    <row r="78" spans="2:17" ht="15.75" customHeight="1">
      <c r="B78" s="19"/>
      <c r="C78" s="22"/>
      <c r="D78" s="40" t="s">
        <v>398</v>
      </c>
      <c r="E78" s="397" t="s">
        <v>399</v>
      </c>
      <c r="F78" s="397"/>
      <c r="G78" s="397"/>
      <c r="H78" s="397"/>
      <c r="I78" s="397"/>
      <c r="J78" s="397"/>
      <c r="K78" s="397"/>
      <c r="L78" s="397"/>
      <c r="M78" s="397"/>
      <c r="N78" s="397"/>
      <c r="O78" s="24"/>
      <c r="Q78" s="411"/>
    </row>
    <row r="79" spans="2:17" ht="15.75" customHeight="1">
      <c r="B79" s="19"/>
      <c r="C79" s="22"/>
      <c r="D79" s="40" t="s">
        <v>400</v>
      </c>
      <c r="E79" s="397" t="s">
        <v>401</v>
      </c>
      <c r="F79" s="397"/>
      <c r="G79" s="397"/>
      <c r="H79" s="397"/>
      <c r="I79" s="397"/>
      <c r="J79" s="397"/>
      <c r="K79" s="397"/>
      <c r="L79" s="397"/>
      <c r="M79" s="397"/>
      <c r="N79" s="397"/>
      <c r="O79" s="24"/>
      <c r="Q79" s="411"/>
    </row>
    <row r="80" spans="2:17" ht="15.75" customHeight="1">
      <c r="B80" s="19"/>
      <c r="C80" s="22"/>
      <c r="D80" s="40" t="s">
        <v>402</v>
      </c>
      <c r="E80" s="397" t="s">
        <v>403</v>
      </c>
      <c r="F80" s="397"/>
      <c r="G80" s="397"/>
      <c r="H80" s="397"/>
      <c r="I80" s="397"/>
      <c r="J80" s="397"/>
      <c r="K80" s="397"/>
      <c r="L80" s="397"/>
      <c r="M80" s="397"/>
      <c r="N80" s="397"/>
      <c r="O80" s="24"/>
      <c r="Q80" s="411"/>
    </row>
    <row r="81" spans="2:17" ht="15.75" customHeight="1">
      <c r="B81" s="19"/>
      <c r="C81" s="22"/>
      <c r="D81" s="483" t="s">
        <v>532</v>
      </c>
      <c r="E81" s="319"/>
      <c r="F81" s="319"/>
      <c r="G81" s="319"/>
      <c r="H81" s="319"/>
      <c r="I81" s="319"/>
      <c r="J81" s="319"/>
      <c r="K81" s="319"/>
      <c r="L81" s="319"/>
      <c r="M81" s="319"/>
      <c r="N81" s="319"/>
      <c r="O81" s="24"/>
      <c r="Q81" s="411"/>
    </row>
    <row r="82" spans="2:17" ht="15.75" customHeight="1">
      <c r="B82" s="315"/>
      <c r="C82" s="174"/>
      <c r="D82" s="222" t="s">
        <v>37</v>
      </c>
      <c r="E82" s="386" t="s">
        <v>530</v>
      </c>
      <c r="F82" s="385"/>
      <c r="G82" s="385"/>
      <c r="H82" s="385"/>
      <c r="I82" s="385"/>
      <c r="J82" s="385"/>
      <c r="K82" s="385"/>
      <c r="L82" s="385"/>
      <c r="M82" s="385"/>
      <c r="N82" s="385"/>
      <c r="O82" s="316"/>
      <c r="Q82" s="411"/>
    </row>
    <row r="83" spans="2:17" ht="4.5" customHeight="1">
      <c r="B83" s="315"/>
      <c r="C83" s="174"/>
      <c r="D83" s="314"/>
      <c r="E83" s="315"/>
      <c r="F83" s="315"/>
      <c r="G83" s="315"/>
      <c r="H83" s="315"/>
      <c r="I83" s="315"/>
      <c r="J83" s="315"/>
      <c r="K83" s="315"/>
      <c r="L83" s="315"/>
      <c r="M83" s="315"/>
      <c r="N83" s="315"/>
      <c r="O83" s="316"/>
      <c r="Q83" s="411"/>
    </row>
    <row r="84" spans="2:17" ht="15.75" customHeight="1">
      <c r="B84" s="315"/>
      <c r="C84" s="174"/>
      <c r="D84" s="222" t="s">
        <v>38</v>
      </c>
      <c r="E84" s="386" t="s">
        <v>531</v>
      </c>
      <c r="F84" s="385"/>
      <c r="G84" s="385"/>
      <c r="H84" s="385"/>
      <c r="I84" s="385"/>
      <c r="J84" s="385"/>
      <c r="K84" s="385"/>
      <c r="L84" s="385"/>
      <c r="M84" s="385"/>
      <c r="N84" s="385"/>
      <c r="O84" s="316"/>
      <c r="Q84" s="411"/>
    </row>
    <row r="85" spans="2:17" ht="4.5" customHeight="1" thickBot="1">
      <c r="C85" s="175"/>
      <c r="D85" s="223"/>
      <c r="E85" s="176"/>
      <c r="F85" s="176"/>
      <c r="G85" s="176"/>
      <c r="H85" s="176"/>
      <c r="I85" s="176"/>
      <c r="J85" s="176"/>
      <c r="K85" s="176"/>
      <c r="L85" s="176"/>
      <c r="M85" s="176"/>
      <c r="N85" s="223"/>
      <c r="O85" s="177"/>
      <c r="Q85" s="412"/>
    </row>
    <row r="86" spans="2:17" ht="32.25" customHeight="1">
      <c r="B86" s="315"/>
      <c r="C86" s="387" t="s">
        <v>112</v>
      </c>
      <c r="D86" s="388"/>
      <c r="E86" s="388"/>
      <c r="F86" s="388"/>
      <c r="G86" s="388"/>
      <c r="H86" s="388"/>
      <c r="I86" s="388"/>
      <c r="J86" s="388"/>
      <c r="K86" s="388"/>
      <c r="L86" s="388"/>
      <c r="M86" s="388"/>
      <c r="N86" s="388"/>
      <c r="O86" s="389"/>
      <c r="Q86" s="410" t="s">
        <v>532</v>
      </c>
    </row>
    <row r="87" spans="2:17">
      <c r="B87" s="315"/>
      <c r="C87" s="174"/>
      <c r="D87" s="315" t="s">
        <v>13</v>
      </c>
      <c r="E87" s="313">
        <v>2023</v>
      </c>
      <c r="F87" s="315"/>
      <c r="G87" s="315"/>
      <c r="H87" s="315"/>
      <c r="I87" s="315"/>
      <c r="J87" s="315"/>
      <c r="K87" s="315"/>
      <c r="L87" s="315"/>
      <c r="M87" s="315"/>
      <c r="N87" s="315"/>
      <c r="O87" s="316"/>
      <c r="Q87" s="411"/>
    </row>
    <row r="88" spans="2:17" ht="15.75" customHeight="1">
      <c r="B88" s="315"/>
      <c r="C88" s="174"/>
      <c r="D88" s="222" t="s">
        <v>37</v>
      </c>
      <c r="E88" s="386" t="s">
        <v>533</v>
      </c>
      <c r="F88" s="385"/>
      <c r="G88" s="385"/>
      <c r="H88" s="385"/>
      <c r="I88" s="385"/>
      <c r="J88" s="385"/>
      <c r="K88" s="385"/>
      <c r="L88" s="385"/>
      <c r="M88" s="385"/>
      <c r="N88" s="385"/>
      <c r="O88" s="316"/>
      <c r="Q88" s="411"/>
    </row>
    <row r="89" spans="2:17" ht="4.5" customHeight="1">
      <c r="B89" s="315"/>
      <c r="C89" s="174"/>
      <c r="D89" s="314"/>
      <c r="E89" s="315"/>
      <c r="F89" s="315"/>
      <c r="G89" s="315"/>
      <c r="H89" s="315"/>
      <c r="I89" s="315"/>
      <c r="J89" s="315"/>
      <c r="K89" s="315"/>
      <c r="L89" s="315"/>
      <c r="M89" s="315"/>
      <c r="N89" s="315"/>
      <c r="O89" s="316"/>
      <c r="Q89" s="411"/>
    </row>
    <row r="90" spans="2:17" ht="15.75" customHeight="1">
      <c r="B90" s="315"/>
      <c r="C90" s="174"/>
      <c r="D90" s="222" t="s">
        <v>38</v>
      </c>
      <c r="E90" s="386" t="s">
        <v>530</v>
      </c>
      <c r="F90" s="385"/>
      <c r="G90" s="385"/>
      <c r="H90" s="385"/>
      <c r="I90" s="385"/>
      <c r="J90" s="385"/>
      <c r="K90" s="385"/>
      <c r="L90" s="385"/>
      <c r="M90" s="385"/>
      <c r="N90" s="385"/>
      <c r="O90" s="316"/>
      <c r="Q90" s="411"/>
    </row>
    <row r="91" spans="2:17" ht="4.5" customHeight="1" thickBot="1">
      <c r="B91" s="315"/>
      <c r="C91" s="174"/>
      <c r="D91" s="314"/>
      <c r="E91" s="315"/>
      <c r="F91" s="315"/>
      <c r="G91" s="315"/>
      <c r="H91" s="315"/>
      <c r="I91" s="315"/>
      <c r="J91" s="315"/>
      <c r="K91" s="315"/>
      <c r="L91" s="315"/>
      <c r="M91" s="315"/>
      <c r="N91" s="315"/>
      <c r="O91" s="316"/>
      <c r="Q91" s="411"/>
    </row>
    <row r="92" spans="2:17" ht="32.25" customHeight="1">
      <c r="C92" s="387" t="s">
        <v>113</v>
      </c>
      <c r="D92" s="388"/>
      <c r="E92" s="388"/>
      <c r="F92" s="388"/>
      <c r="G92" s="388"/>
      <c r="H92" s="388"/>
      <c r="I92" s="388"/>
      <c r="J92" s="388"/>
      <c r="K92" s="388"/>
      <c r="L92" s="388"/>
      <c r="M92" s="388"/>
      <c r="N92" s="388"/>
      <c r="O92" s="389"/>
      <c r="Q92" s="410" t="s">
        <v>536</v>
      </c>
    </row>
    <row r="93" spans="2:17">
      <c r="C93" s="174"/>
      <c r="D93" s="215" t="s">
        <v>13</v>
      </c>
      <c r="E93" s="103">
        <v>2023</v>
      </c>
      <c r="O93" s="216"/>
      <c r="Q93" s="411"/>
    </row>
    <row r="94" spans="2:17">
      <c r="B94" s="315"/>
      <c r="C94" s="174"/>
      <c r="D94" s="112" t="s">
        <v>287</v>
      </c>
      <c r="E94" s="315"/>
      <c r="F94" s="315"/>
      <c r="G94" s="315"/>
      <c r="H94" s="315"/>
      <c r="I94" s="315"/>
      <c r="J94" s="315"/>
      <c r="K94" s="315"/>
      <c r="L94" s="315"/>
      <c r="M94" s="315"/>
      <c r="N94" s="314"/>
      <c r="O94" s="316"/>
      <c r="Q94" s="411"/>
    </row>
    <row r="95" spans="2:17" ht="15.75" customHeight="1">
      <c r="B95" s="19"/>
      <c r="C95" s="22"/>
      <c r="D95" s="40" t="s">
        <v>37</v>
      </c>
      <c r="E95" s="392" t="s">
        <v>404</v>
      </c>
      <c r="F95" s="392"/>
      <c r="G95" s="392"/>
      <c r="H95" s="392"/>
      <c r="I95" s="392"/>
      <c r="J95" s="392"/>
      <c r="K95" s="392"/>
      <c r="L95" s="392"/>
      <c r="M95" s="392"/>
      <c r="N95" s="392"/>
      <c r="O95" s="24"/>
      <c r="Q95" s="411"/>
    </row>
    <row r="96" spans="2:17" ht="6.95" customHeight="1">
      <c r="B96" s="19"/>
      <c r="C96" s="22"/>
      <c r="D96" s="246"/>
      <c r="E96" s="243"/>
      <c r="F96" s="243"/>
      <c r="G96" s="243"/>
      <c r="H96" s="243"/>
      <c r="I96" s="243"/>
      <c r="J96" s="243"/>
      <c r="K96" s="243"/>
      <c r="L96" s="243"/>
      <c r="M96" s="243"/>
      <c r="N96" s="245"/>
      <c r="O96" s="24"/>
      <c r="Q96" s="411"/>
    </row>
    <row r="97" spans="2:17" ht="15.75" customHeight="1">
      <c r="B97" s="19"/>
      <c r="C97" s="22"/>
      <c r="D97" s="40" t="s">
        <v>38</v>
      </c>
      <c r="E97" s="392" t="s">
        <v>405</v>
      </c>
      <c r="F97" s="398"/>
      <c r="G97" s="398"/>
      <c r="H97" s="398"/>
      <c r="I97" s="398"/>
      <c r="J97" s="398"/>
      <c r="K97" s="398"/>
      <c r="L97" s="398"/>
      <c r="M97" s="398"/>
      <c r="N97" s="398"/>
      <c r="O97" s="24"/>
      <c r="Q97" s="411"/>
    </row>
    <row r="98" spans="2:17" ht="6.95" customHeight="1">
      <c r="B98" s="19"/>
      <c r="C98" s="22"/>
      <c r="D98" s="246"/>
      <c r="E98" s="243"/>
      <c r="F98" s="243"/>
      <c r="G98" s="243"/>
      <c r="H98" s="243"/>
      <c r="I98" s="243"/>
      <c r="J98" s="243"/>
      <c r="K98" s="243"/>
      <c r="L98" s="243"/>
      <c r="M98" s="243"/>
      <c r="N98" s="245"/>
      <c r="O98" s="24"/>
      <c r="Q98" s="411"/>
    </row>
    <row r="99" spans="2:17" ht="15.75" customHeight="1">
      <c r="B99" s="19"/>
      <c r="C99" s="22"/>
      <c r="D99" s="40" t="s">
        <v>39</v>
      </c>
      <c r="E99" s="392" t="s">
        <v>406</v>
      </c>
      <c r="F99" s="392"/>
      <c r="G99" s="392"/>
      <c r="H99" s="392"/>
      <c r="I99" s="392"/>
      <c r="J99" s="392"/>
      <c r="K99" s="392"/>
      <c r="L99" s="392"/>
      <c r="M99" s="392"/>
      <c r="N99" s="392"/>
      <c r="O99" s="24"/>
      <c r="Q99" s="411"/>
    </row>
    <row r="100" spans="2:17" ht="6.95" customHeight="1">
      <c r="B100" s="19"/>
      <c r="C100" s="22"/>
      <c r="D100" s="246"/>
      <c r="E100" s="243"/>
      <c r="F100" s="243"/>
      <c r="G100" s="243"/>
      <c r="H100" s="243"/>
      <c r="I100" s="243"/>
      <c r="J100" s="243"/>
      <c r="K100" s="243"/>
      <c r="L100" s="243"/>
      <c r="M100" s="243"/>
      <c r="N100" s="245"/>
      <c r="O100" s="24"/>
      <c r="Q100" s="411"/>
    </row>
    <row r="101" spans="2:17" ht="15.75" customHeight="1">
      <c r="B101" s="19"/>
      <c r="C101" s="22"/>
      <c r="D101" s="40" t="s">
        <v>40</v>
      </c>
      <c r="E101" s="392" t="s">
        <v>407</v>
      </c>
      <c r="F101" s="398"/>
      <c r="G101" s="398"/>
      <c r="H101" s="398"/>
      <c r="I101" s="398"/>
      <c r="J101" s="398"/>
      <c r="K101" s="398"/>
      <c r="L101" s="398"/>
      <c r="M101" s="398"/>
      <c r="N101" s="398"/>
      <c r="O101" s="24"/>
      <c r="Q101" s="411"/>
    </row>
    <row r="102" spans="2:17" ht="6.95" customHeight="1">
      <c r="B102" s="19"/>
      <c r="C102" s="22"/>
      <c r="D102" s="246"/>
      <c r="E102" s="254"/>
      <c r="F102" s="254"/>
      <c r="G102" s="254"/>
      <c r="H102" s="254"/>
      <c r="I102" s="254"/>
      <c r="J102" s="254"/>
      <c r="K102" s="254"/>
      <c r="L102" s="254"/>
      <c r="M102" s="254"/>
      <c r="N102" s="246"/>
      <c r="O102" s="24"/>
      <c r="Q102" s="411"/>
    </row>
    <row r="103" spans="2:17" ht="15.75" customHeight="1">
      <c r="B103" s="19"/>
      <c r="C103" s="22"/>
      <c r="D103" s="40" t="s">
        <v>41</v>
      </c>
      <c r="E103" s="384" t="s">
        <v>408</v>
      </c>
      <c r="F103" s="399"/>
      <c r="G103" s="399"/>
      <c r="H103" s="399"/>
      <c r="I103" s="399"/>
      <c r="J103" s="399"/>
      <c r="K103" s="399"/>
      <c r="L103" s="399"/>
      <c r="M103" s="399"/>
      <c r="N103" s="399"/>
      <c r="O103" s="24"/>
      <c r="Q103" s="411"/>
    </row>
    <row r="104" spans="2:17" ht="6.95" customHeight="1">
      <c r="B104" s="19"/>
      <c r="C104" s="22"/>
      <c r="D104" s="246"/>
      <c r="E104" s="254"/>
      <c r="F104" s="254"/>
      <c r="G104" s="254"/>
      <c r="H104" s="254"/>
      <c r="I104" s="254"/>
      <c r="J104" s="254"/>
      <c r="K104" s="254"/>
      <c r="L104" s="254"/>
      <c r="M104" s="254"/>
      <c r="N104" s="246"/>
      <c r="O104" s="24"/>
      <c r="Q104" s="411"/>
    </row>
    <row r="105" spans="2:17" ht="15.75" customHeight="1">
      <c r="B105" s="19"/>
      <c r="C105" s="22"/>
      <c r="D105" s="40" t="s">
        <v>385</v>
      </c>
      <c r="E105" s="384" t="s">
        <v>409</v>
      </c>
      <c r="F105" s="399"/>
      <c r="G105" s="399"/>
      <c r="H105" s="399"/>
      <c r="I105" s="399"/>
      <c r="J105" s="399"/>
      <c r="K105" s="399"/>
      <c r="L105" s="399"/>
      <c r="M105" s="399"/>
      <c r="N105" s="399"/>
      <c r="O105" s="24"/>
      <c r="Q105" s="411"/>
    </row>
    <row r="106" spans="2:17" ht="6.95" customHeight="1">
      <c r="B106" s="19"/>
      <c r="C106" s="22"/>
      <c r="D106" s="246"/>
      <c r="E106" s="243"/>
      <c r="F106" s="243"/>
      <c r="G106" s="243"/>
      <c r="H106" s="243"/>
      <c r="I106" s="243"/>
      <c r="J106" s="243"/>
      <c r="K106" s="243"/>
      <c r="L106" s="243"/>
      <c r="M106" s="243"/>
      <c r="N106" s="245"/>
      <c r="O106" s="24"/>
      <c r="Q106" s="411"/>
    </row>
    <row r="107" spans="2:17" ht="15.75" customHeight="1">
      <c r="B107" s="19"/>
      <c r="C107" s="22"/>
      <c r="D107" s="40" t="s">
        <v>387</v>
      </c>
      <c r="E107" s="392" t="s">
        <v>410</v>
      </c>
      <c r="F107" s="398"/>
      <c r="G107" s="398"/>
      <c r="H107" s="398"/>
      <c r="I107" s="398"/>
      <c r="J107" s="398"/>
      <c r="K107" s="398"/>
      <c r="L107" s="398"/>
      <c r="M107" s="398"/>
      <c r="N107" s="398"/>
      <c r="O107" s="24"/>
      <c r="Q107" s="411"/>
    </row>
    <row r="108" spans="2:17" ht="6.95" customHeight="1">
      <c r="B108" s="19"/>
      <c r="C108" s="22"/>
      <c r="D108" s="246"/>
      <c r="E108" s="254"/>
      <c r="F108" s="254"/>
      <c r="G108" s="254"/>
      <c r="H108" s="254"/>
      <c r="I108" s="254"/>
      <c r="J108" s="254"/>
      <c r="K108" s="254"/>
      <c r="L108" s="254"/>
      <c r="M108" s="254"/>
      <c r="N108" s="246"/>
      <c r="O108" s="24"/>
      <c r="Q108" s="411"/>
    </row>
    <row r="109" spans="2:17" ht="15.75" customHeight="1">
      <c r="B109" s="19"/>
      <c r="C109" s="22"/>
      <c r="D109" s="40" t="s">
        <v>389</v>
      </c>
      <c r="E109" s="384" t="s">
        <v>411</v>
      </c>
      <c r="F109" s="399"/>
      <c r="G109" s="399"/>
      <c r="H109" s="399"/>
      <c r="I109" s="399"/>
      <c r="J109" s="399"/>
      <c r="K109" s="399"/>
      <c r="L109" s="399"/>
      <c r="M109" s="399"/>
      <c r="N109" s="399"/>
      <c r="O109" s="24"/>
      <c r="Q109" s="411"/>
    </row>
    <row r="110" spans="2:17" ht="5.0999999999999996" customHeight="1">
      <c r="B110" s="19"/>
      <c r="C110" s="22"/>
      <c r="D110" s="246"/>
      <c r="E110" s="254"/>
      <c r="F110" s="254"/>
      <c r="G110" s="254"/>
      <c r="H110" s="254"/>
      <c r="I110" s="254"/>
      <c r="J110" s="254"/>
      <c r="K110" s="254"/>
      <c r="L110" s="254"/>
      <c r="M110" s="254"/>
      <c r="N110" s="246"/>
      <c r="O110" s="24"/>
      <c r="Q110" s="411"/>
    </row>
    <row r="111" spans="2:17" ht="15.75" customHeight="1">
      <c r="B111" s="19"/>
      <c r="C111" s="22"/>
      <c r="D111" s="40" t="s">
        <v>396</v>
      </c>
      <c r="E111" s="384" t="s">
        <v>412</v>
      </c>
      <c r="F111" s="399"/>
      <c r="G111" s="399"/>
      <c r="H111" s="399"/>
      <c r="I111" s="399"/>
      <c r="J111" s="399"/>
      <c r="K111" s="399"/>
      <c r="L111" s="399"/>
      <c r="M111" s="399"/>
      <c r="N111" s="399"/>
      <c r="O111" s="24"/>
      <c r="Q111" s="411"/>
    </row>
    <row r="112" spans="2:17" ht="6" customHeight="1">
      <c r="B112" s="19"/>
      <c r="C112" s="22"/>
      <c r="D112" s="246"/>
      <c r="E112" s="255"/>
      <c r="F112" s="255"/>
      <c r="G112" s="255"/>
      <c r="H112" s="255"/>
      <c r="I112" s="255"/>
      <c r="J112" s="255"/>
      <c r="K112" s="255"/>
      <c r="L112" s="255"/>
      <c r="M112" s="255"/>
      <c r="N112" s="257"/>
      <c r="O112" s="24"/>
      <c r="Q112" s="411"/>
    </row>
    <row r="113" spans="2:17" ht="15.75" customHeight="1">
      <c r="B113" s="19"/>
      <c r="C113" s="22"/>
      <c r="D113" s="40" t="s">
        <v>398</v>
      </c>
      <c r="E113" s="392" t="s">
        <v>413</v>
      </c>
      <c r="F113" s="398"/>
      <c r="G113" s="398"/>
      <c r="H113" s="398"/>
      <c r="I113" s="398"/>
      <c r="J113" s="398"/>
      <c r="K113" s="398"/>
      <c r="L113" s="398"/>
      <c r="M113" s="398"/>
      <c r="N113" s="398"/>
      <c r="O113" s="24"/>
      <c r="Q113" s="411"/>
    </row>
    <row r="114" spans="2:17" ht="4.5" customHeight="1">
      <c r="B114" s="19"/>
      <c r="C114" s="22"/>
      <c r="D114" s="246"/>
      <c r="E114" s="254"/>
      <c r="F114" s="254"/>
      <c r="G114" s="254"/>
      <c r="H114" s="254"/>
      <c r="I114" s="254"/>
      <c r="J114" s="254"/>
      <c r="K114" s="254"/>
      <c r="L114" s="254"/>
      <c r="M114" s="254"/>
      <c r="N114" s="246"/>
      <c r="O114" s="24"/>
      <c r="Q114" s="411"/>
    </row>
    <row r="115" spans="2:17" ht="15.75" customHeight="1">
      <c r="B115" s="19"/>
      <c r="C115" s="22"/>
      <c r="D115" s="40" t="s">
        <v>398</v>
      </c>
      <c r="E115" s="392" t="s">
        <v>414</v>
      </c>
      <c r="F115" s="398"/>
      <c r="G115" s="398"/>
      <c r="H115" s="398"/>
      <c r="I115" s="398"/>
      <c r="J115" s="398"/>
      <c r="K115" s="398"/>
      <c r="L115" s="398"/>
      <c r="M115" s="398"/>
      <c r="N115" s="398"/>
      <c r="O115" s="24"/>
      <c r="Q115" s="411"/>
    </row>
    <row r="116" spans="2:17" ht="4.5" customHeight="1">
      <c r="B116" s="19"/>
      <c r="C116" s="22"/>
      <c r="D116" s="246"/>
      <c r="E116" s="254"/>
      <c r="F116" s="254"/>
      <c r="G116" s="254"/>
      <c r="H116" s="254"/>
      <c r="I116" s="254"/>
      <c r="J116" s="254"/>
      <c r="K116" s="254"/>
      <c r="L116" s="254"/>
      <c r="M116" s="254"/>
      <c r="N116" s="246"/>
      <c r="O116" s="24"/>
      <c r="Q116" s="411"/>
    </row>
    <row r="117" spans="2:17" ht="15.75" customHeight="1">
      <c r="B117" s="19"/>
      <c r="C117" s="22"/>
      <c r="D117" s="40" t="s">
        <v>400</v>
      </c>
      <c r="E117" s="384" t="s">
        <v>415</v>
      </c>
      <c r="F117" s="399"/>
      <c r="G117" s="399"/>
      <c r="H117" s="399"/>
      <c r="I117" s="399"/>
      <c r="J117" s="399"/>
      <c r="K117" s="399"/>
      <c r="L117" s="399"/>
      <c r="M117" s="399"/>
      <c r="N117" s="399"/>
      <c r="O117" s="24"/>
      <c r="Q117" s="411"/>
    </row>
    <row r="118" spans="2:17" ht="3" customHeight="1">
      <c r="B118" s="19"/>
      <c r="C118" s="22"/>
      <c r="D118" s="246"/>
      <c r="E118" s="243"/>
      <c r="F118" s="256"/>
      <c r="G118" s="256"/>
      <c r="H118" s="256"/>
      <c r="I118" s="256"/>
      <c r="J118" s="256"/>
      <c r="K118" s="256"/>
      <c r="L118" s="256"/>
      <c r="M118" s="256"/>
      <c r="O118" s="24"/>
      <c r="Q118" s="411"/>
    </row>
    <row r="119" spans="2:17" ht="15.75" customHeight="1">
      <c r="B119" s="19"/>
      <c r="C119" s="22"/>
      <c r="D119" s="40" t="s">
        <v>402</v>
      </c>
      <c r="E119" s="384" t="s">
        <v>416</v>
      </c>
      <c r="F119" s="399"/>
      <c r="G119" s="399"/>
      <c r="H119" s="399"/>
      <c r="I119" s="399"/>
      <c r="J119" s="399"/>
      <c r="K119" s="399"/>
      <c r="L119" s="399"/>
      <c r="M119" s="399"/>
      <c r="N119" s="399"/>
      <c r="O119" s="24"/>
      <c r="Q119" s="411"/>
    </row>
    <row r="120" spans="2:17" ht="5.0999999999999996" customHeight="1">
      <c r="B120" s="19"/>
      <c r="C120" s="22"/>
      <c r="D120" s="246"/>
      <c r="E120" s="243"/>
      <c r="F120" s="256"/>
      <c r="G120" s="256"/>
      <c r="H120" s="256"/>
      <c r="I120" s="256"/>
      <c r="J120" s="256"/>
      <c r="K120" s="256"/>
      <c r="L120" s="256"/>
      <c r="M120" s="256"/>
      <c r="O120" s="24"/>
      <c r="Q120" s="411"/>
    </row>
    <row r="121" spans="2:17" ht="15.75" customHeight="1">
      <c r="B121" s="19"/>
      <c r="C121" s="22"/>
      <c r="D121" s="40" t="s">
        <v>417</v>
      </c>
      <c r="E121" s="384" t="s">
        <v>418</v>
      </c>
      <c r="F121" s="399"/>
      <c r="G121" s="399"/>
      <c r="H121" s="399"/>
      <c r="I121" s="399"/>
      <c r="J121" s="399"/>
      <c r="K121" s="399"/>
      <c r="L121" s="399"/>
      <c r="M121" s="399"/>
      <c r="N121" s="399"/>
      <c r="O121" s="24"/>
      <c r="Q121" s="411"/>
    </row>
    <row r="122" spans="2:17" ht="21" customHeight="1">
      <c r="B122" s="19"/>
      <c r="C122" s="22"/>
      <c r="D122" s="483" t="s">
        <v>532</v>
      </c>
      <c r="E122" s="19"/>
      <c r="F122" s="19"/>
      <c r="G122" s="19"/>
      <c r="H122" s="19"/>
      <c r="I122" s="19"/>
      <c r="J122" s="19"/>
      <c r="K122" s="19"/>
      <c r="L122" s="19"/>
      <c r="M122" s="19"/>
      <c r="N122" s="19"/>
      <c r="O122" s="24"/>
      <c r="Q122" s="411"/>
    </row>
    <row r="123" spans="2:17" ht="15.75" customHeight="1">
      <c r="B123" s="315"/>
      <c r="C123" s="174"/>
      <c r="D123" s="222" t="s">
        <v>37</v>
      </c>
      <c r="E123" s="386" t="s">
        <v>534</v>
      </c>
      <c r="F123" s="385"/>
      <c r="G123" s="385"/>
      <c r="H123" s="385"/>
      <c r="I123" s="385"/>
      <c r="J123" s="385"/>
      <c r="K123" s="385"/>
      <c r="L123" s="385"/>
      <c r="M123" s="385"/>
      <c r="N123" s="385"/>
      <c r="O123" s="316"/>
      <c r="Q123" s="411"/>
    </row>
    <row r="124" spans="2:17" ht="4.5" customHeight="1">
      <c r="B124" s="315"/>
      <c r="C124" s="174"/>
      <c r="D124" s="314"/>
      <c r="E124" s="315"/>
      <c r="F124" s="315"/>
      <c r="G124" s="315"/>
      <c r="H124" s="315"/>
      <c r="I124" s="315"/>
      <c r="J124" s="315"/>
      <c r="K124" s="315"/>
      <c r="L124" s="315"/>
      <c r="M124" s="315"/>
      <c r="N124" s="315"/>
      <c r="O124" s="316"/>
      <c r="Q124" s="411"/>
    </row>
    <row r="125" spans="2:17" ht="15.75" customHeight="1">
      <c r="B125" s="315"/>
      <c r="C125" s="174"/>
      <c r="D125" s="222" t="s">
        <v>38</v>
      </c>
      <c r="E125" s="386" t="s">
        <v>535</v>
      </c>
      <c r="F125" s="385"/>
      <c r="G125" s="385"/>
      <c r="H125" s="385"/>
      <c r="I125" s="385"/>
      <c r="J125" s="385"/>
      <c r="K125" s="385"/>
      <c r="L125" s="385"/>
      <c r="M125" s="385"/>
      <c r="N125" s="385"/>
      <c r="O125" s="316"/>
      <c r="Q125" s="411"/>
    </row>
    <row r="126" spans="2:17" ht="4.5" customHeight="1" thickBot="1">
      <c r="C126" s="175"/>
      <c r="D126" s="223"/>
      <c r="E126" s="176"/>
      <c r="F126" s="176"/>
      <c r="G126" s="176"/>
      <c r="H126" s="176"/>
      <c r="I126" s="176"/>
      <c r="J126" s="176"/>
      <c r="K126" s="176"/>
      <c r="L126" s="176"/>
      <c r="M126" s="176"/>
      <c r="N126" s="223"/>
      <c r="O126" s="177"/>
      <c r="Q126" s="412"/>
    </row>
    <row r="127" spans="2:17" ht="32.25" customHeight="1">
      <c r="C127" s="387" t="s">
        <v>114</v>
      </c>
      <c r="D127" s="388"/>
      <c r="E127" s="388"/>
      <c r="F127" s="388"/>
      <c r="G127" s="388"/>
      <c r="H127" s="388"/>
      <c r="I127" s="388"/>
      <c r="J127" s="388"/>
      <c r="K127" s="388"/>
      <c r="L127" s="388"/>
      <c r="M127" s="388"/>
      <c r="N127" s="388"/>
      <c r="O127" s="389"/>
      <c r="Q127" s="410" t="s">
        <v>288</v>
      </c>
    </row>
    <row r="128" spans="2:17">
      <c r="C128" s="174"/>
      <c r="D128" s="215" t="s">
        <v>13</v>
      </c>
      <c r="E128" s="103">
        <v>2023</v>
      </c>
      <c r="O128" s="216"/>
      <c r="Q128" s="411"/>
    </row>
    <row r="129" spans="2:17">
      <c r="B129" s="239"/>
      <c r="C129" s="174"/>
      <c r="D129" s="112" t="s">
        <v>287</v>
      </c>
      <c r="E129" s="250"/>
      <c r="F129" s="239"/>
      <c r="G129" s="239"/>
      <c r="H129" s="239"/>
      <c r="I129" s="239"/>
      <c r="J129" s="239"/>
      <c r="K129" s="239"/>
      <c r="L129" s="239"/>
      <c r="M129" s="239"/>
      <c r="O129" s="240"/>
      <c r="Q129" s="411"/>
    </row>
    <row r="130" spans="2:17" ht="15.75" customHeight="1">
      <c r="B130" s="19"/>
      <c r="C130" s="22"/>
      <c r="D130" s="40" t="s">
        <v>37</v>
      </c>
      <c r="E130" s="384" t="s">
        <v>380</v>
      </c>
      <c r="F130" s="385"/>
      <c r="G130" s="385"/>
      <c r="H130" s="385"/>
      <c r="I130" s="385"/>
      <c r="J130" s="385"/>
      <c r="K130" s="385"/>
      <c r="L130" s="385"/>
      <c r="M130" s="385"/>
      <c r="N130" s="385"/>
      <c r="O130" s="24"/>
      <c r="Q130" s="411"/>
    </row>
    <row r="131" spans="2:17" ht="4.5" customHeight="1">
      <c r="B131" s="19"/>
      <c r="C131" s="22"/>
      <c r="D131" s="246"/>
      <c r="E131" s="19"/>
      <c r="F131" s="19"/>
      <c r="G131" s="19"/>
      <c r="H131" s="19"/>
      <c r="I131" s="19"/>
      <c r="J131" s="19"/>
      <c r="K131" s="19"/>
      <c r="L131" s="19"/>
      <c r="M131" s="19"/>
      <c r="N131" s="246"/>
      <c r="O131" s="24"/>
      <c r="Q131" s="411"/>
    </row>
    <row r="132" spans="2:17" ht="15.75" customHeight="1">
      <c r="B132" s="19"/>
      <c r="C132" s="22"/>
      <c r="D132" s="40" t="s">
        <v>38</v>
      </c>
      <c r="E132" s="384" t="s">
        <v>381</v>
      </c>
      <c r="F132" s="385"/>
      <c r="G132" s="385"/>
      <c r="H132" s="385"/>
      <c r="I132" s="385"/>
      <c r="J132" s="385"/>
      <c r="K132" s="385"/>
      <c r="L132" s="385"/>
      <c r="M132" s="385"/>
      <c r="N132" s="385"/>
      <c r="O132" s="24"/>
      <c r="Q132" s="411"/>
    </row>
    <row r="133" spans="2:17" ht="4.5" customHeight="1">
      <c r="B133" s="19"/>
      <c r="C133" s="22"/>
      <c r="D133" s="246"/>
      <c r="E133" s="19"/>
      <c r="F133" s="19"/>
      <c r="G133" s="19"/>
      <c r="H133" s="19"/>
      <c r="I133" s="19"/>
      <c r="J133" s="19"/>
      <c r="K133" s="19"/>
      <c r="L133" s="19"/>
      <c r="M133" s="19"/>
      <c r="N133" s="246"/>
      <c r="O133" s="24"/>
      <c r="Q133" s="411"/>
    </row>
    <row r="134" spans="2:17" ht="15.75" customHeight="1">
      <c r="B134" s="19"/>
      <c r="C134" s="22"/>
      <c r="D134" s="40" t="s">
        <v>39</v>
      </c>
      <c r="E134" s="384" t="s">
        <v>382</v>
      </c>
      <c r="F134" s="385"/>
      <c r="G134" s="385"/>
      <c r="H134" s="385"/>
      <c r="I134" s="385"/>
      <c r="J134" s="385"/>
      <c r="K134" s="385"/>
      <c r="L134" s="385"/>
      <c r="M134" s="385"/>
      <c r="N134" s="385"/>
      <c r="O134" s="24"/>
      <c r="Q134" s="411"/>
    </row>
    <row r="135" spans="2:17" ht="4.5" customHeight="1">
      <c r="B135" s="19"/>
      <c r="C135" s="22"/>
      <c r="D135" s="246"/>
      <c r="E135" s="19"/>
      <c r="F135" s="19"/>
      <c r="G135" s="19"/>
      <c r="H135" s="19"/>
      <c r="I135" s="19"/>
      <c r="J135" s="19"/>
      <c r="K135" s="19"/>
      <c r="L135" s="19"/>
      <c r="M135" s="19"/>
      <c r="N135" s="246"/>
      <c r="O135" s="24"/>
      <c r="Q135" s="411"/>
    </row>
    <row r="136" spans="2:17" ht="15.75" customHeight="1">
      <c r="B136" s="19"/>
      <c r="C136" s="22"/>
      <c r="D136" s="40" t="s">
        <v>40</v>
      </c>
      <c r="E136" s="384" t="s">
        <v>383</v>
      </c>
      <c r="F136" s="385"/>
      <c r="G136" s="385"/>
      <c r="H136" s="385"/>
      <c r="I136" s="385"/>
      <c r="J136" s="385"/>
      <c r="K136" s="385"/>
      <c r="L136" s="385"/>
      <c r="M136" s="385"/>
      <c r="N136" s="385"/>
      <c r="O136" s="24"/>
      <c r="Q136" s="411"/>
    </row>
    <row r="137" spans="2:17" ht="4.5" customHeight="1">
      <c r="B137" s="19"/>
      <c r="C137" s="22"/>
      <c r="D137" s="246"/>
      <c r="E137" s="19"/>
      <c r="F137" s="19"/>
      <c r="G137" s="19"/>
      <c r="H137" s="19"/>
      <c r="I137" s="19"/>
      <c r="J137" s="19"/>
      <c r="K137" s="19"/>
      <c r="L137" s="19"/>
      <c r="M137" s="19"/>
      <c r="N137" s="246"/>
      <c r="O137" s="24"/>
      <c r="Q137" s="411"/>
    </row>
    <row r="138" spans="2:17" ht="15.75" customHeight="1">
      <c r="B138" s="19"/>
      <c r="C138" s="22"/>
      <c r="D138" s="40" t="s">
        <v>41</v>
      </c>
      <c r="E138" s="384" t="s">
        <v>384</v>
      </c>
      <c r="F138" s="385"/>
      <c r="G138" s="385"/>
      <c r="H138" s="385"/>
      <c r="I138" s="385"/>
      <c r="J138" s="385"/>
      <c r="K138" s="385"/>
      <c r="L138" s="385"/>
      <c r="M138" s="385"/>
      <c r="N138" s="385"/>
      <c r="O138" s="24"/>
      <c r="Q138" s="411"/>
    </row>
    <row r="139" spans="2:17" ht="3.95" customHeight="1">
      <c r="B139" s="19"/>
      <c r="C139" s="22"/>
      <c r="D139" s="246"/>
      <c r="E139" s="244"/>
      <c r="F139" s="170"/>
      <c r="G139" s="170"/>
      <c r="H139" s="170"/>
      <c r="I139" s="170"/>
      <c r="J139" s="170"/>
      <c r="K139" s="170"/>
      <c r="L139" s="170"/>
      <c r="M139" s="170"/>
      <c r="N139" s="250"/>
      <c r="O139" s="24"/>
      <c r="Q139" s="411"/>
    </row>
    <row r="140" spans="2:17" ht="15.75" customHeight="1">
      <c r="B140" s="19"/>
      <c r="C140" s="22"/>
      <c r="D140" s="40" t="s">
        <v>385</v>
      </c>
      <c r="E140" s="400" t="s">
        <v>388</v>
      </c>
      <c r="F140" s="400"/>
      <c r="G140" s="400"/>
      <c r="H140" s="400"/>
      <c r="I140" s="400"/>
      <c r="J140" s="400"/>
      <c r="K140" s="400"/>
      <c r="L140" s="400"/>
      <c r="M140" s="400"/>
      <c r="N140" s="400"/>
      <c r="O140" s="24"/>
      <c r="Q140" s="411"/>
    </row>
    <row r="141" spans="2:17" ht="27" customHeight="1">
      <c r="B141" s="19"/>
      <c r="C141" s="22"/>
      <c r="D141" s="483" t="s">
        <v>532</v>
      </c>
      <c r="E141" s="318"/>
      <c r="F141" s="318"/>
      <c r="G141" s="318"/>
      <c r="H141" s="318"/>
      <c r="I141" s="318"/>
      <c r="J141" s="318"/>
      <c r="K141" s="318"/>
      <c r="L141" s="318"/>
      <c r="M141" s="318"/>
      <c r="N141" s="318"/>
      <c r="O141" s="24"/>
      <c r="Q141" s="411"/>
    </row>
    <row r="142" spans="2:17" ht="15.75" customHeight="1">
      <c r="B142" s="315"/>
      <c r="C142" s="174"/>
      <c r="D142" s="222" t="s">
        <v>37</v>
      </c>
      <c r="E142" s="386" t="s">
        <v>533</v>
      </c>
      <c r="F142" s="385"/>
      <c r="G142" s="385"/>
      <c r="H142" s="385"/>
      <c r="I142" s="385"/>
      <c r="J142" s="385"/>
      <c r="K142" s="385"/>
      <c r="L142" s="385"/>
      <c r="M142" s="385"/>
      <c r="N142" s="385"/>
      <c r="O142" s="316"/>
      <c r="Q142" s="411"/>
    </row>
    <row r="143" spans="2:17" ht="4.5" customHeight="1">
      <c r="B143" s="315"/>
      <c r="C143" s="174"/>
      <c r="D143" s="314"/>
      <c r="E143" s="315"/>
      <c r="F143" s="315"/>
      <c r="G143" s="315"/>
      <c r="H143" s="315"/>
      <c r="I143" s="315"/>
      <c r="J143" s="315"/>
      <c r="K143" s="315"/>
      <c r="L143" s="315"/>
      <c r="M143" s="315"/>
      <c r="N143" s="315"/>
      <c r="O143" s="316"/>
      <c r="Q143" s="411"/>
    </row>
    <row r="144" spans="2:17" ht="15.75" customHeight="1">
      <c r="B144" s="315"/>
      <c r="C144" s="174"/>
      <c r="D144" s="222" t="s">
        <v>38</v>
      </c>
      <c r="E144" s="386" t="s">
        <v>530</v>
      </c>
      <c r="F144" s="385"/>
      <c r="G144" s="385"/>
      <c r="H144" s="385"/>
      <c r="I144" s="385"/>
      <c r="J144" s="385"/>
      <c r="K144" s="385"/>
      <c r="L144" s="385"/>
      <c r="M144" s="385"/>
      <c r="N144" s="385"/>
      <c r="O144" s="316"/>
      <c r="Q144" s="411"/>
    </row>
    <row r="145" spans="2:17" ht="4.5" customHeight="1" thickBot="1">
      <c r="C145" s="175"/>
      <c r="D145" s="223"/>
      <c r="E145" s="176"/>
      <c r="F145" s="176"/>
      <c r="G145" s="176"/>
      <c r="H145" s="176"/>
      <c r="I145" s="176"/>
      <c r="J145" s="176"/>
      <c r="K145" s="176"/>
      <c r="L145" s="176"/>
      <c r="M145" s="176"/>
      <c r="N145" s="223"/>
      <c r="O145" s="177"/>
      <c r="Q145" s="412"/>
    </row>
    <row r="146" spans="2:17" ht="33" customHeight="1">
      <c r="C146" s="387" t="s">
        <v>115</v>
      </c>
      <c r="D146" s="388"/>
      <c r="E146" s="388"/>
      <c r="F146" s="388"/>
      <c r="G146" s="388"/>
      <c r="H146" s="388"/>
      <c r="I146" s="388"/>
      <c r="J146" s="388"/>
      <c r="K146" s="388"/>
      <c r="L146" s="388"/>
      <c r="M146" s="388"/>
      <c r="N146" s="388"/>
      <c r="O146" s="389"/>
      <c r="Q146" s="390" t="s">
        <v>288</v>
      </c>
    </row>
    <row r="147" spans="2:17" ht="4.5" customHeight="1">
      <c r="C147" s="174"/>
      <c r="O147" s="216"/>
      <c r="Q147" s="390"/>
    </row>
    <row r="148" spans="2:17" ht="15.75" thickBot="1">
      <c r="B148" s="239"/>
      <c r="C148" s="174"/>
      <c r="D148" s="112" t="s">
        <v>287</v>
      </c>
      <c r="E148" s="239"/>
      <c r="F148" s="239"/>
      <c r="G148" s="239"/>
      <c r="H148" s="239"/>
      <c r="I148" s="239"/>
      <c r="J148" s="239"/>
      <c r="K148" s="239"/>
      <c r="L148" s="239"/>
      <c r="M148" s="239"/>
      <c r="O148" s="240"/>
      <c r="Q148" s="390"/>
    </row>
    <row r="149" spans="2:17" ht="15" customHeight="1" thickBot="1">
      <c r="C149" s="174"/>
      <c r="D149" s="215" t="s">
        <v>13</v>
      </c>
      <c r="E149" s="103">
        <v>2023</v>
      </c>
      <c r="N149" s="93">
        <v>253</v>
      </c>
      <c r="O149" s="216"/>
      <c r="Q149" s="390"/>
    </row>
    <row r="150" spans="2:17" ht="4.5" customHeight="1" thickBot="1">
      <c r="C150" s="175"/>
      <c r="D150" s="176"/>
      <c r="E150" s="176"/>
      <c r="F150" s="176"/>
      <c r="G150" s="176"/>
      <c r="H150" s="176"/>
      <c r="I150" s="176"/>
      <c r="J150" s="176"/>
      <c r="K150" s="176"/>
      <c r="L150" s="176"/>
      <c r="M150" s="176"/>
      <c r="N150" s="223"/>
      <c r="O150" s="177"/>
      <c r="Q150" s="390"/>
    </row>
    <row r="151" spans="2:17" ht="15.75" customHeight="1">
      <c r="C151" s="387" t="s">
        <v>116</v>
      </c>
      <c r="D151" s="388"/>
      <c r="E151" s="388"/>
      <c r="F151" s="388"/>
      <c r="G151" s="388"/>
      <c r="H151" s="388"/>
      <c r="I151" s="388"/>
      <c r="J151" s="388"/>
      <c r="K151" s="388"/>
      <c r="L151" s="388"/>
      <c r="M151" s="388"/>
      <c r="N151" s="388"/>
      <c r="O151" s="389"/>
      <c r="Q151" s="391" t="s">
        <v>288</v>
      </c>
    </row>
    <row r="152" spans="2:17">
      <c r="C152" s="174"/>
      <c r="D152" s="215" t="s">
        <v>13</v>
      </c>
      <c r="E152" s="103">
        <v>2023</v>
      </c>
      <c r="O152" s="216"/>
      <c r="Q152" s="391"/>
    </row>
    <row r="153" spans="2:17">
      <c r="B153" s="239"/>
      <c r="C153" s="174"/>
      <c r="D153" s="239" t="s">
        <v>287</v>
      </c>
      <c r="E153" s="250"/>
      <c r="F153" s="239"/>
      <c r="G153" s="239"/>
      <c r="H153" s="239"/>
      <c r="I153" s="239"/>
      <c r="J153" s="239"/>
      <c r="K153" s="239"/>
      <c r="L153" s="239"/>
      <c r="M153" s="239"/>
      <c r="O153" s="240"/>
      <c r="Q153" s="391"/>
    </row>
    <row r="154" spans="2:17" ht="15.75" customHeight="1">
      <c r="B154" s="19"/>
      <c r="C154" s="22"/>
      <c r="D154" s="40" t="s">
        <v>37</v>
      </c>
      <c r="E154" s="384" t="s">
        <v>395</v>
      </c>
      <c r="F154" s="385"/>
      <c r="G154" s="385"/>
      <c r="H154" s="385"/>
      <c r="I154" s="385"/>
      <c r="J154" s="385"/>
      <c r="K154" s="385"/>
      <c r="L154" s="385"/>
      <c r="M154" s="385"/>
      <c r="N154" s="385"/>
      <c r="O154" s="24"/>
      <c r="Q154" s="391"/>
    </row>
    <row r="155" spans="2:17" ht="4.5" customHeight="1">
      <c r="B155" s="19"/>
      <c r="C155" s="22"/>
      <c r="D155" s="246"/>
      <c r="E155" s="19"/>
      <c r="F155" s="19"/>
      <c r="G155" s="19"/>
      <c r="H155" s="19"/>
      <c r="I155" s="19"/>
      <c r="J155" s="19"/>
      <c r="K155" s="19"/>
      <c r="L155" s="19"/>
      <c r="M155" s="19"/>
      <c r="N155" s="246"/>
      <c r="O155" s="24"/>
      <c r="Q155" s="391"/>
    </row>
    <row r="156" spans="2:17" ht="15.75" customHeight="1">
      <c r="B156" s="19"/>
      <c r="C156" s="22"/>
      <c r="D156" s="40" t="s">
        <v>38</v>
      </c>
      <c r="E156" s="384" t="s">
        <v>397</v>
      </c>
      <c r="F156" s="385"/>
      <c r="G156" s="385"/>
      <c r="H156" s="385"/>
      <c r="I156" s="385"/>
      <c r="J156" s="385"/>
      <c r="K156" s="385"/>
      <c r="L156" s="385"/>
      <c r="M156" s="385"/>
      <c r="N156" s="385"/>
      <c r="O156" s="24"/>
      <c r="Q156" s="391"/>
    </row>
    <row r="157" spans="2:17" ht="4.5" customHeight="1">
      <c r="B157" s="19"/>
      <c r="C157" s="22"/>
      <c r="D157" s="246"/>
      <c r="E157" s="19"/>
      <c r="F157" s="19"/>
      <c r="G157" s="19"/>
      <c r="H157" s="19"/>
      <c r="I157" s="19"/>
      <c r="J157" s="19"/>
      <c r="K157" s="19"/>
      <c r="L157" s="19"/>
      <c r="M157" s="19"/>
      <c r="N157" s="246"/>
      <c r="O157" s="24"/>
      <c r="Q157" s="391"/>
    </row>
    <row r="158" spans="2:17" ht="15.75" customHeight="1">
      <c r="B158" s="19"/>
      <c r="C158" s="22"/>
      <c r="D158" s="40" t="s">
        <v>39</v>
      </c>
      <c r="E158" s="384" t="s">
        <v>401</v>
      </c>
      <c r="F158" s="385"/>
      <c r="G158" s="385"/>
      <c r="H158" s="385"/>
      <c r="I158" s="385"/>
      <c r="J158" s="385"/>
      <c r="K158" s="385"/>
      <c r="L158" s="385"/>
      <c r="M158" s="385"/>
      <c r="N158" s="385"/>
      <c r="O158" s="24"/>
      <c r="Q158" s="391"/>
    </row>
    <row r="159" spans="2:17" ht="4.5" customHeight="1">
      <c r="B159" s="19"/>
      <c r="C159" s="22"/>
      <c r="D159" s="246"/>
      <c r="E159" s="19"/>
      <c r="F159" s="19"/>
      <c r="G159" s="19"/>
      <c r="H159" s="19"/>
      <c r="I159" s="19"/>
      <c r="J159" s="19"/>
      <c r="K159" s="19"/>
      <c r="L159" s="19"/>
      <c r="M159" s="19"/>
      <c r="N159" s="246"/>
      <c r="O159" s="24"/>
      <c r="Q159" s="391"/>
    </row>
    <row r="160" spans="2:17" ht="15.75" customHeight="1">
      <c r="B160" s="19"/>
      <c r="C160" s="22"/>
      <c r="D160" s="40" t="s">
        <v>40</v>
      </c>
      <c r="E160" s="384" t="s">
        <v>392</v>
      </c>
      <c r="F160" s="385"/>
      <c r="G160" s="385"/>
      <c r="H160" s="385"/>
      <c r="I160" s="385"/>
      <c r="J160" s="385"/>
      <c r="K160" s="385"/>
      <c r="L160" s="385"/>
      <c r="M160" s="385"/>
      <c r="N160" s="385"/>
      <c r="O160" s="24"/>
      <c r="Q160" s="391"/>
    </row>
    <row r="161" spans="2:17" ht="4.5" customHeight="1">
      <c r="B161" s="19"/>
      <c r="C161" s="22"/>
      <c r="D161" s="246"/>
      <c r="E161" s="19"/>
      <c r="F161" s="19"/>
      <c r="G161" s="19"/>
      <c r="H161" s="19"/>
      <c r="I161" s="19"/>
      <c r="J161" s="19"/>
      <c r="K161" s="19"/>
      <c r="L161" s="19"/>
      <c r="M161" s="19"/>
      <c r="N161" s="246"/>
      <c r="O161" s="24"/>
      <c r="Q161" s="391"/>
    </row>
    <row r="162" spans="2:17" ht="15.75" customHeight="1">
      <c r="B162" s="19"/>
      <c r="C162" s="22"/>
      <c r="D162" s="40" t="s">
        <v>41</v>
      </c>
      <c r="E162" s="384" t="s">
        <v>419</v>
      </c>
      <c r="F162" s="384"/>
      <c r="G162" s="384"/>
      <c r="H162" s="384"/>
      <c r="I162" s="384"/>
      <c r="J162" s="384"/>
      <c r="K162" s="384"/>
      <c r="L162" s="384"/>
      <c r="M162" s="384"/>
      <c r="N162" s="384"/>
      <c r="O162" s="24"/>
      <c r="Q162" s="391"/>
    </row>
    <row r="163" spans="2:17" ht="6" customHeight="1">
      <c r="B163" s="19"/>
      <c r="C163" s="22"/>
      <c r="D163" s="246"/>
      <c r="E163" s="244"/>
      <c r="F163" s="244"/>
      <c r="G163" s="244"/>
      <c r="H163" s="244"/>
      <c r="I163" s="244"/>
      <c r="J163" s="244"/>
      <c r="K163" s="244"/>
      <c r="L163" s="244"/>
      <c r="M163" s="244"/>
      <c r="N163" s="244"/>
      <c r="O163" s="24"/>
      <c r="Q163" s="391"/>
    </row>
    <row r="164" spans="2:17" ht="15.75" customHeight="1">
      <c r="B164" s="19"/>
      <c r="C164" s="22"/>
      <c r="D164" s="40" t="s">
        <v>385</v>
      </c>
      <c r="E164" s="384" t="s">
        <v>420</v>
      </c>
      <c r="F164" s="384"/>
      <c r="G164" s="384"/>
      <c r="H164" s="384"/>
      <c r="I164" s="384"/>
      <c r="J164" s="384"/>
      <c r="K164" s="384"/>
      <c r="L164" s="384"/>
      <c r="M164" s="384"/>
      <c r="N164" s="384"/>
      <c r="O164" s="24"/>
      <c r="Q164" s="391"/>
    </row>
    <row r="165" spans="2:17" ht="20.25" customHeight="1">
      <c r="B165" s="19"/>
      <c r="C165" s="22"/>
      <c r="D165" s="483" t="s">
        <v>532</v>
      </c>
      <c r="E165" s="317"/>
      <c r="F165" s="317"/>
      <c r="G165" s="317"/>
      <c r="H165" s="317"/>
      <c r="I165" s="317"/>
      <c r="J165" s="317"/>
      <c r="K165" s="317"/>
      <c r="L165" s="317"/>
      <c r="M165" s="317"/>
      <c r="N165" s="317"/>
      <c r="O165" s="24"/>
      <c r="Q165" s="391"/>
    </row>
    <row r="166" spans="2:17" ht="15.75" customHeight="1">
      <c r="B166" s="315"/>
      <c r="C166" s="174"/>
      <c r="D166" s="222" t="s">
        <v>37</v>
      </c>
      <c r="E166" s="386" t="s">
        <v>537</v>
      </c>
      <c r="F166" s="385"/>
      <c r="G166" s="385"/>
      <c r="H166" s="385"/>
      <c r="I166" s="385"/>
      <c r="J166" s="385"/>
      <c r="K166" s="385"/>
      <c r="L166" s="385"/>
      <c r="M166" s="385"/>
      <c r="N166" s="385"/>
      <c r="O166" s="316"/>
      <c r="Q166" s="391"/>
    </row>
    <row r="167" spans="2:17" ht="4.5" customHeight="1" thickBot="1">
      <c r="C167" s="175"/>
      <c r="D167" s="223"/>
      <c r="E167" s="176"/>
      <c r="F167" s="176"/>
      <c r="G167" s="176"/>
      <c r="H167" s="176"/>
      <c r="I167" s="176"/>
      <c r="J167" s="176"/>
      <c r="K167" s="176"/>
      <c r="L167" s="176"/>
      <c r="M167" s="176"/>
      <c r="N167" s="223"/>
      <c r="O167" s="177"/>
      <c r="Q167" s="391"/>
    </row>
    <row r="168" spans="2:17" ht="31.5" customHeight="1">
      <c r="C168" s="387" t="s">
        <v>117</v>
      </c>
      <c r="D168" s="388"/>
      <c r="E168" s="388"/>
      <c r="F168" s="388"/>
      <c r="G168" s="388"/>
      <c r="H168" s="388"/>
      <c r="I168" s="388"/>
      <c r="J168" s="388"/>
      <c r="K168" s="388"/>
      <c r="L168" s="388"/>
      <c r="M168" s="388"/>
      <c r="N168" s="388"/>
      <c r="O168" s="389"/>
      <c r="Q168" s="391" t="s">
        <v>288</v>
      </c>
    </row>
    <row r="169" spans="2:17">
      <c r="C169" s="174"/>
      <c r="D169" s="215" t="s">
        <v>13</v>
      </c>
      <c r="E169" s="103">
        <v>2023</v>
      </c>
      <c r="O169" s="216"/>
      <c r="Q169" s="391"/>
    </row>
    <row r="170" spans="2:17">
      <c r="C170" s="174"/>
      <c r="D170" s="215" t="s">
        <v>289</v>
      </c>
      <c r="O170" s="216"/>
      <c r="Q170" s="391"/>
    </row>
    <row r="171" spans="2:17">
      <c r="B171" s="239"/>
      <c r="C171" s="174"/>
      <c r="D171" s="112" t="s">
        <v>287</v>
      </c>
      <c r="E171" s="239"/>
      <c r="F171" s="239"/>
      <c r="G171" s="239"/>
      <c r="H171" s="239"/>
      <c r="I171" s="239"/>
      <c r="J171" s="239"/>
      <c r="K171" s="239"/>
      <c r="L171" s="239"/>
      <c r="M171" s="239"/>
      <c r="O171" s="240"/>
      <c r="Q171" s="391"/>
    </row>
    <row r="172" spans="2:17" ht="15.75" customHeight="1">
      <c r="B172" s="19"/>
      <c r="C172" s="22"/>
      <c r="D172" s="40" t="s">
        <v>37</v>
      </c>
      <c r="E172" s="384" t="s">
        <v>421</v>
      </c>
      <c r="F172" s="385"/>
      <c r="G172" s="385"/>
      <c r="H172" s="385"/>
      <c r="I172" s="385"/>
      <c r="J172" s="385"/>
      <c r="K172" s="385"/>
      <c r="L172" s="385"/>
      <c r="M172" s="385"/>
      <c r="N172" s="385"/>
      <c r="O172" s="24"/>
      <c r="Q172" s="391"/>
    </row>
    <row r="173" spans="2:17" ht="4.5" customHeight="1">
      <c r="B173" s="19"/>
      <c r="C173" s="22"/>
      <c r="D173" s="246"/>
      <c r="E173" s="19"/>
      <c r="F173" s="19"/>
      <c r="G173" s="19"/>
      <c r="H173" s="19"/>
      <c r="I173" s="19"/>
      <c r="J173" s="19"/>
      <c r="K173" s="19"/>
      <c r="L173" s="19"/>
      <c r="M173" s="19"/>
      <c r="N173" s="246"/>
      <c r="O173" s="24"/>
      <c r="Q173" s="391"/>
    </row>
    <row r="174" spans="2:17" ht="15.75" customHeight="1">
      <c r="B174" s="19"/>
      <c r="C174" s="22"/>
      <c r="D174" s="40" t="s">
        <v>38</v>
      </c>
      <c r="E174" s="384" t="s">
        <v>422</v>
      </c>
      <c r="F174" s="385"/>
      <c r="G174" s="385"/>
      <c r="H174" s="385"/>
      <c r="I174" s="385"/>
      <c r="J174" s="385"/>
      <c r="K174" s="385"/>
      <c r="L174" s="385"/>
      <c r="M174" s="385"/>
      <c r="N174" s="385"/>
      <c r="O174" s="24"/>
      <c r="Q174" s="391"/>
    </row>
    <row r="175" spans="2:17" ht="4.5" customHeight="1">
      <c r="B175" s="19"/>
      <c r="C175" s="22"/>
      <c r="D175" s="246"/>
      <c r="E175" s="19"/>
      <c r="F175" s="19"/>
      <c r="G175" s="19"/>
      <c r="H175" s="19"/>
      <c r="I175" s="19"/>
      <c r="J175" s="19"/>
      <c r="K175" s="19"/>
      <c r="L175" s="19"/>
      <c r="M175" s="19"/>
      <c r="N175" s="246"/>
      <c r="O175" s="24"/>
      <c r="Q175" s="391"/>
    </row>
    <row r="176" spans="2:17" ht="15.75" customHeight="1">
      <c r="B176" s="19"/>
      <c r="C176" s="22"/>
      <c r="D176" s="40" t="s">
        <v>39</v>
      </c>
      <c r="E176" s="384" t="s">
        <v>423</v>
      </c>
      <c r="F176" s="385"/>
      <c r="G176" s="385"/>
      <c r="H176" s="385"/>
      <c r="I176" s="385"/>
      <c r="J176" s="385"/>
      <c r="K176" s="385"/>
      <c r="L176" s="385"/>
      <c r="M176" s="385"/>
      <c r="N176" s="385"/>
      <c r="O176" s="24"/>
      <c r="Q176" s="391"/>
    </row>
    <row r="177" spans="2:17" ht="4.5" customHeight="1">
      <c r="B177" s="19"/>
      <c r="C177" s="22"/>
      <c r="D177" s="246"/>
      <c r="E177" s="19"/>
      <c r="F177" s="19"/>
      <c r="G177" s="19"/>
      <c r="H177" s="19"/>
      <c r="I177" s="19"/>
      <c r="J177" s="19"/>
      <c r="K177" s="19"/>
      <c r="L177" s="19"/>
      <c r="M177" s="19"/>
      <c r="N177" s="246"/>
      <c r="O177" s="24"/>
      <c r="Q177" s="391"/>
    </row>
    <row r="178" spans="2:17" ht="15.75" customHeight="1">
      <c r="B178" s="19"/>
      <c r="C178" s="22"/>
      <c r="D178" s="40" t="s">
        <v>40</v>
      </c>
      <c r="E178" s="384" t="s">
        <v>424</v>
      </c>
      <c r="F178" s="385"/>
      <c r="G178" s="385"/>
      <c r="H178" s="385"/>
      <c r="I178" s="385"/>
      <c r="J178" s="385"/>
      <c r="K178" s="385"/>
      <c r="L178" s="385"/>
      <c r="M178" s="385"/>
      <c r="N178" s="385"/>
      <c r="O178" s="24"/>
      <c r="Q178" s="391"/>
    </row>
    <row r="179" spans="2:17" ht="23.25" customHeight="1">
      <c r="B179" s="19"/>
      <c r="C179" s="22"/>
      <c r="D179" s="483" t="s">
        <v>532</v>
      </c>
      <c r="E179" s="319"/>
      <c r="F179" s="170"/>
      <c r="G179" s="170"/>
      <c r="H179" s="170"/>
      <c r="I179" s="170"/>
      <c r="J179" s="170"/>
      <c r="K179" s="170"/>
      <c r="L179" s="170"/>
      <c r="M179" s="170"/>
      <c r="N179" s="170"/>
      <c r="O179" s="24"/>
      <c r="Q179" s="391"/>
    </row>
    <row r="180" spans="2:17" ht="4.5" customHeight="1">
      <c r="C180" s="174"/>
      <c r="D180" s="101"/>
      <c r="O180" s="216"/>
      <c r="Q180" s="391"/>
    </row>
    <row r="181" spans="2:17" ht="15.75" customHeight="1">
      <c r="B181" s="315"/>
      <c r="C181" s="174"/>
      <c r="D181" s="222" t="s">
        <v>37</v>
      </c>
      <c r="E181" s="386" t="s">
        <v>538</v>
      </c>
      <c r="F181" s="385"/>
      <c r="G181" s="385"/>
      <c r="H181" s="385"/>
      <c r="I181" s="385"/>
      <c r="J181" s="385"/>
      <c r="K181" s="385"/>
      <c r="L181" s="385"/>
      <c r="M181" s="385"/>
      <c r="N181" s="385"/>
      <c r="O181" s="316"/>
      <c r="Q181" s="391"/>
    </row>
    <row r="182" spans="2:17" ht="4.5" customHeight="1" thickBot="1">
      <c r="C182" s="175"/>
      <c r="D182" s="223"/>
      <c r="E182" s="176"/>
      <c r="F182" s="176"/>
      <c r="G182" s="176"/>
      <c r="H182" s="176"/>
      <c r="I182" s="176"/>
      <c r="J182" s="176"/>
      <c r="K182" s="176"/>
      <c r="L182" s="176"/>
      <c r="M182" s="176"/>
      <c r="N182" s="223"/>
      <c r="O182" s="177"/>
      <c r="Q182" s="391"/>
    </row>
    <row r="183" spans="2:17" ht="32.25" customHeight="1">
      <c r="C183" s="387" t="s">
        <v>118</v>
      </c>
      <c r="D183" s="388"/>
      <c r="E183" s="388"/>
      <c r="F183" s="388"/>
      <c r="G183" s="388"/>
      <c r="H183" s="388"/>
      <c r="I183" s="388"/>
      <c r="J183" s="388"/>
      <c r="K183" s="388"/>
      <c r="L183" s="388"/>
      <c r="M183" s="388"/>
      <c r="N183" s="388"/>
      <c r="O183" s="389"/>
      <c r="Q183" s="391" t="s">
        <v>536</v>
      </c>
    </row>
    <row r="184" spans="2:17">
      <c r="C184" s="174"/>
      <c r="D184" s="215" t="s">
        <v>13</v>
      </c>
      <c r="E184" s="103">
        <v>2023</v>
      </c>
      <c r="O184" s="216"/>
      <c r="Q184" s="391"/>
    </row>
    <row r="185" spans="2:17">
      <c r="B185" s="239"/>
      <c r="C185" s="174"/>
      <c r="D185" s="112" t="s">
        <v>287</v>
      </c>
      <c r="E185" s="250"/>
      <c r="F185" s="239"/>
      <c r="G185" s="239"/>
      <c r="H185" s="239"/>
      <c r="I185" s="239"/>
      <c r="J185" s="239"/>
      <c r="K185" s="239"/>
      <c r="L185" s="239"/>
      <c r="M185" s="239"/>
      <c r="O185" s="240"/>
      <c r="Q185" s="391"/>
    </row>
    <row r="186" spans="2:17" ht="15.75" customHeight="1">
      <c r="C186" s="174"/>
      <c r="D186" s="222" t="s">
        <v>37</v>
      </c>
      <c r="E186" s="386" t="s">
        <v>425</v>
      </c>
      <c r="F186" s="385"/>
      <c r="G186" s="385"/>
      <c r="H186" s="385"/>
      <c r="I186" s="385"/>
      <c r="J186" s="385"/>
      <c r="K186" s="385"/>
      <c r="L186" s="385"/>
      <c r="M186" s="385"/>
      <c r="N186" s="385"/>
      <c r="O186" s="216"/>
      <c r="Q186" s="391"/>
    </row>
    <row r="187" spans="2:17" ht="4.5" customHeight="1">
      <c r="C187" s="174"/>
      <c r="D187" s="101"/>
      <c r="O187" s="216"/>
      <c r="Q187" s="391"/>
    </row>
    <row r="188" spans="2:17" ht="15.75" customHeight="1">
      <c r="C188" s="174"/>
      <c r="D188" s="222" t="s">
        <v>38</v>
      </c>
      <c r="E188" s="386"/>
      <c r="F188" s="385"/>
      <c r="G188" s="385"/>
      <c r="H188" s="385"/>
      <c r="I188" s="385"/>
      <c r="J188" s="385"/>
      <c r="K188" s="385"/>
      <c r="L188" s="385"/>
      <c r="M188" s="385"/>
      <c r="N188" s="385"/>
      <c r="O188" s="216"/>
      <c r="Q188" s="391"/>
    </row>
    <row r="189" spans="2:17" ht="4.5" customHeight="1">
      <c r="C189" s="174"/>
      <c r="D189" s="101"/>
      <c r="O189" s="216"/>
      <c r="Q189" s="391"/>
    </row>
    <row r="190" spans="2:17" ht="15.75" customHeight="1">
      <c r="C190" s="174"/>
      <c r="D190" s="222" t="s">
        <v>39</v>
      </c>
      <c r="E190" s="386"/>
      <c r="F190" s="385"/>
      <c r="G190" s="385"/>
      <c r="H190" s="385"/>
      <c r="I190" s="385"/>
      <c r="J190" s="385"/>
      <c r="K190" s="385"/>
      <c r="L190" s="385"/>
      <c r="M190" s="385"/>
      <c r="N190" s="385"/>
      <c r="O190" s="216"/>
      <c r="Q190" s="391"/>
    </row>
    <row r="191" spans="2:17" ht="4.5" customHeight="1">
      <c r="C191" s="174"/>
      <c r="D191" s="101"/>
      <c r="O191" s="216"/>
      <c r="Q191" s="391"/>
    </row>
    <row r="192" spans="2:17" ht="15.75" customHeight="1">
      <c r="C192" s="174"/>
      <c r="D192" s="222" t="s">
        <v>40</v>
      </c>
      <c r="E192" s="386"/>
      <c r="F192" s="385"/>
      <c r="G192" s="385"/>
      <c r="H192" s="385"/>
      <c r="I192" s="385"/>
      <c r="J192" s="385"/>
      <c r="K192" s="385"/>
      <c r="L192" s="385"/>
      <c r="M192" s="385"/>
      <c r="N192" s="385"/>
      <c r="O192" s="216"/>
      <c r="Q192" s="391"/>
    </row>
    <row r="193" spans="2:17" ht="4.5" customHeight="1">
      <c r="C193" s="174"/>
      <c r="D193" s="101"/>
      <c r="O193" s="216"/>
      <c r="Q193" s="391"/>
    </row>
    <row r="194" spans="2:17" ht="15.75" customHeight="1" thickBot="1">
      <c r="C194" s="174"/>
      <c r="D194" s="222" t="s">
        <v>41</v>
      </c>
      <c r="E194" s="386"/>
      <c r="F194" s="385"/>
      <c r="G194" s="385"/>
      <c r="H194" s="385"/>
      <c r="I194" s="385"/>
      <c r="J194" s="385"/>
      <c r="K194" s="385"/>
      <c r="L194" s="385"/>
      <c r="M194" s="385"/>
      <c r="N194" s="385"/>
      <c r="O194" s="216"/>
      <c r="Q194" s="391"/>
    </row>
    <row r="195" spans="2:17" ht="15.75" customHeight="1">
      <c r="B195" s="315"/>
      <c r="C195" s="387" t="s">
        <v>119</v>
      </c>
      <c r="D195" s="388"/>
      <c r="E195" s="388"/>
      <c r="F195" s="388"/>
      <c r="G195" s="388"/>
      <c r="H195" s="388"/>
      <c r="I195" s="388"/>
      <c r="J195" s="388"/>
      <c r="K195" s="388"/>
      <c r="L195" s="388"/>
      <c r="M195" s="388"/>
      <c r="N195" s="388"/>
      <c r="O195" s="389"/>
      <c r="Q195" s="391"/>
    </row>
    <row r="196" spans="2:17">
      <c r="B196" s="315"/>
      <c r="C196" s="174"/>
      <c r="D196" s="315" t="s">
        <v>13</v>
      </c>
      <c r="E196" s="313">
        <v>2023</v>
      </c>
      <c r="F196" s="315"/>
      <c r="G196" s="315"/>
      <c r="H196" s="315"/>
      <c r="I196" s="315"/>
      <c r="J196" s="315"/>
      <c r="K196" s="315"/>
      <c r="L196" s="315"/>
      <c r="M196" s="315"/>
      <c r="N196" s="315"/>
      <c r="O196" s="316"/>
      <c r="Q196" s="391"/>
    </row>
    <row r="197" spans="2:17">
      <c r="B197" s="315"/>
      <c r="C197" s="174"/>
      <c r="D197" s="112" t="s">
        <v>532</v>
      </c>
      <c r="E197" s="250"/>
      <c r="F197" s="315"/>
      <c r="G197" s="315"/>
      <c r="H197" s="315"/>
      <c r="I197" s="315"/>
      <c r="J197" s="315"/>
      <c r="K197" s="315"/>
      <c r="L197" s="315"/>
      <c r="M197" s="315"/>
      <c r="N197" s="315"/>
      <c r="O197" s="316"/>
      <c r="Q197" s="391"/>
    </row>
    <row r="198" spans="2:17" ht="15.75" customHeight="1">
      <c r="B198" s="315"/>
      <c r="C198" s="174"/>
      <c r="D198" s="222" t="s">
        <v>37</v>
      </c>
      <c r="E198" s="386" t="s">
        <v>539</v>
      </c>
      <c r="F198" s="385"/>
      <c r="G198" s="385"/>
      <c r="H198" s="385"/>
      <c r="I198" s="385"/>
      <c r="J198" s="385"/>
      <c r="K198" s="385"/>
      <c r="L198" s="385"/>
      <c r="M198" s="385"/>
      <c r="N198" s="385"/>
      <c r="O198" s="316"/>
      <c r="Q198" s="391"/>
    </row>
    <row r="199" spans="2:17" ht="4.5" customHeight="1">
      <c r="B199" s="315"/>
      <c r="C199" s="174"/>
      <c r="D199" s="314"/>
      <c r="E199" s="315"/>
      <c r="F199" s="315"/>
      <c r="G199" s="315"/>
      <c r="H199" s="315"/>
      <c r="I199" s="315"/>
      <c r="J199" s="315"/>
      <c r="K199" s="315"/>
      <c r="L199" s="315"/>
      <c r="M199" s="315"/>
      <c r="N199" s="315"/>
      <c r="O199" s="316"/>
      <c r="Q199" s="391"/>
    </row>
    <row r="200" spans="2:17" ht="15.75" customHeight="1">
      <c r="B200" s="315"/>
      <c r="C200" s="174"/>
      <c r="D200" s="222" t="s">
        <v>38</v>
      </c>
      <c r="E200" s="386" t="s">
        <v>535</v>
      </c>
      <c r="F200" s="385"/>
      <c r="G200" s="385"/>
      <c r="H200" s="385"/>
      <c r="I200" s="385"/>
      <c r="J200" s="385"/>
      <c r="K200" s="385"/>
      <c r="L200" s="385"/>
      <c r="M200" s="385"/>
      <c r="N200" s="385"/>
      <c r="O200" s="316"/>
      <c r="Q200" s="391"/>
    </row>
    <row r="201" spans="2:17" ht="4.5" customHeight="1">
      <c r="B201" s="315"/>
      <c r="C201" s="174"/>
      <c r="D201" s="314"/>
      <c r="E201" s="315"/>
      <c r="F201" s="315"/>
      <c r="G201" s="315"/>
      <c r="H201" s="315"/>
      <c r="I201" s="315"/>
      <c r="J201" s="315"/>
      <c r="K201" s="315"/>
      <c r="L201" s="315"/>
      <c r="M201" s="315"/>
      <c r="N201" s="315"/>
      <c r="O201" s="316"/>
      <c r="Q201" s="391"/>
    </row>
    <row r="202" spans="2:17" ht="9.75" customHeight="1" thickBot="1">
      <c r="C202" s="175"/>
      <c r="D202" s="223"/>
      <c r="E202" s="176"/>
      <c r="F202" s="176"/>
      <c r="G202" s="176"/>
      <c r="H202" s="176"/>
      <c r="I202" s="176"/>
      <c r="J202" s="176"/>
      <c r="K202" s="176"/>
      <c r="L202" s="176"/>
      <c r="M202" s="176"/>
      <c r="N202" s="223"/>
      <c r="O202" s="177"/>
      <c r="Q202" s="391"/>
    </row>
    <row r="203" spans="2:17" ht="15.75" customHeight="1" thickBot="1">
      <c r="B203" s="112" t="s">
        <v>109</v>
      </c>
      <c r="C203" s="112" t="s">
        <v>121</v>
      </c>
      <c r="D203" s="112"/>
    </row>
    <row r="204" spans="2:17" ht="15.75" customHeight="1">
      <c r="C204" s="403" t="s">
        <v>325</v>
      </c>
      <c r="D204" s="404"/>
      <c r="E204" s="404"/>
      <c r="F204" s="404"/>
      <c r="G204" s="404"/>
      <c r="H204" s="404"/>
      <c r="I204" s="404"/>
      <c r="J204" s="404"/>
      <c r="K204" s="404"/>
      <c r="L204" s="404"/>
      <c r="M204" s="404"/>
      <c r="N204" s="404"/>
      <c r="O204" s="405"/>
      <c r="Q204" s="390" t="s">
        <v>287</v>
      </c>
    </row>
    <row r="205" spans="2:17" ht="4.5" customHeight="1">
      <c r="C205" s="102"/>
      <c r="O205" s="217"/>
      <c r="Q205" s="390"/>
    </row>
    <row r="206" spans="2:17" ht="15.75" thickBot="1">
      <c r="C206" s="102"/>
      <c r="N206" s="242" t="s">
        <v>196</v>
      </c>
      <c r="O206" s="217"/>
      <c r="Q206" s="390"/>
    </row>
    <row r="207" spans="2:17" ht="15.75" customHeight="1" thickBot="1">
      <c r="C207" s="102"/>
      <c r="D207" s="215" t="s">
        <v>13</v>
      </c>
      <c r="E207" s="103">
        <v>2023</v>
      </c>
      <c r="N207" s="93" t="s">
        <v>340</v>
      </c>
      <c r="O207" s="217"/>
      <c r="Q207" s="390"/>
    </row>
    <row r="208" spans="2:17" ht="4.5" customHeight="1" thickBot="1">
      <c r="C208" s="104"/>
      <c r="D208" s="227"/>
      <c r="E208" s="105"/>
      <c r="F208" s="105"/>
      <c r="G208" s="105"/>
      <c r="H208" s="105"/>
      <c r="I208" s="105"/>
      <c r="J208" s="105"/>
      <c r="K208" s="105"/>
      <c r="L208" s="105"/>
      <c r="M208" s="105"/>
      <c r="N208" s="227"/>
      <c r="O208" s="106"/>
      <c r="Q208" s="390"/>
    </row>
    <row r="209" spans="2:17" ht="3.75" customHeight="1">
      <c r="C209" s="228"/>
      <c r="D209" s="229"/>
      <c r="E209" s="230"/>
      <c r="F209" s="213"/>
      <c r="G209" s="213"/>
      <c r="H209" s="213"/>
      <c r="I209" s="213"/>
      <c r="J209" s="213"/>
      <c r="K209" s="213"/>
      <c r="L209" s="213"/>
      <c r="M209" s="213"/>
      <c r="N209" s="258"/>
      <c r="O209" s="214"/>
      <c r="Q209" s="312"/>
    </row>
    <row r="210" spans="2:17" ht="51.75" customHeight="1">
      <c r="C210" s="408" t="s">
        <v>122</v>
      </c>
      <c r="D210" s="406"/>
      <c r="E210" s="406"/>
      <c r="F210" s="406"/>
      <c r="G210" s="406"/>
      <c r="H210" s="406"/>
      <c r="I210" s="406"/>
      <c r="J210" s="406"/>
      <c r="K210" s="406"/>
      <c r="L210" s="406"/>
      <c r="M210" s="406"/>
      <c r="N210" s="406"/>
      <c r="O210" s="409"/>
      <c r="Q210" s="391" t="s">
        <v>290</v>
      </c>
    </row>
    <row r="211" spans="2:17">
      <c r="C211" s="102"/>
      <c r="D211" s="215" t="s">
        <v>13</v>
      </c>
      <c r="E211" s="103">
        <v>2023</v>
      </c>
      <c r="O211" s="217"/>
      <c r="Q211" s="391"/>
    </row>
    <row r="212" spans="2:17" ht="31.15" customHeight="1">
      <c r="C212" s="102"/>
      <c r="D212" s="222" t="s">
        <v>37</v>
      </c>
      <c r="E212" s="386" t="s">
        <v>341</v>
      </c>
      <c r="F212" s="385"/>
      <c r="G212" s="385"/>
      <c r="H212" s="385"/>
      <c r="I212" s="385"/>
      <c r="J212" s="385"/>
      <c r="K212" s="385"/>
      <c r="L212" s="385"/>
      <c r="M212" s="385"/>
      <c r="N212" s="385"/>
      <c r="O212" s="217"/>
      <c r="Q212" s="391"/>
    </row>
    <row r="213" spans="2:17" ht="4.5" customHeight="1">
      <c r="C213" s="102"/>
      <c r="D213" s="101"/>
      <c r="O213" s="217"/>
      <c r="Q213" s="391"/>
    </row>
    <row r="214" spans="2:17" ht="15.75" customHeight="1">
      <c r="C214" s="102"/>
      <c r="D214" s="222" t="s">
        <v>38</v>
      </c>
      <c r="E214" s="386"/>
      <c r="F214" s="385"/>
      <c r="G214" s="385"/>
      <c r="H214" s="385"/>
      <c r="I214" s="385"/>
      <c r="J214" s="385"/>
      <c r="K214" s="385"/>
      <c r="L214" s="385"/>
      <c r="M214" s="385"/>
      <c r="N214" s="385"/>
      <c r="O214" s="217"/>
      <c r="Q214" s="391"/>
    </row>
    <row r="215" spans="2:17" ht="4.5" customHeight="1">
      <c r="C215" s="102"/>
      <c r="D215" s="101"/>
      <c r="O215" s="217"/>
      <c r="Q215" s="391"/>
    </row>
    <row r="216" spans="2:17" ht="15.75" customHeight="1">
      <c r="C216" s="102"/>
      <c r="D216" s="222" t="s">
        <v>39</v>
      </c>
      <c r="E216" s="386"/>
      <c r="F216" s="385"/>
      <c r="G216" s="385"/>
      <c r="H216" s="385"/>
      <c r="I216" s="385"/>
      <c r="J216" s="385"/>
      <c r="K216" s="385"/>
      <c r="L216" s="385"/>
      <c r="M216" s="385"/>
      <c r="N216" s="385"/>
      <c r="O216" s="217"/>
      <c r="Q216" s="391"/>
    </row>
    <row r="217" spans="2:17" ht="4.5" customHeight="1">
      <c r="C217" s="102"/>
      <c r="D217" s="101"/>
      <c r="O217" s="217"/>
      <c r="Q217" s="391"/>
    </row>
    <row r="218" spans="2:17" ht="15.75" customHeight="1">
      <c r="C218" s="102"/>
      <c r="D218" s="222" t="s">
        <v>40</v>
      </c>
      <c r="E218" s="386"/>
      <c r="F218" s="385"/>
      <c r="G218" s="385"/>
      <c r="H218" s="385"/>
      <c r="I218" s="385"/>
      <c r="J218" s="385"/>
      <c r="K218" s="385"/>
      <c r="L218" s="385"/>
      <c r="M218" s="385"/>
      <c r="N218" s="385"/>
      <c r="O218" s="217"/>
      <c r="Q218" s="391"/>
    </row>
    <row r="219" spans="2:17" ht="4.5" customHeight="1">
      <c r="C219" s="102"/>
      <c r="D219" s="101"/>
      <c r="O219" s="217"/>
      <c r="Q219" s="391"/>
    </row>
    <row r="220" spans="2:17" ht="15.75" customHeight="1">
      <c r="C220" s="102"/>
      <c r="D220" s="222" t="s">
        <v>41</v>
      </c>
      <c r="E220" s="386"/>
      <c r="F220" s="385"/>
      <c r="G220" s="385"/>
      <c r="H220" s="385"/>
      <c r="I220" s="385"/>
      <c r="J220" s="385"/>
      <c r="K220" s="385"/>
      <c r="L220" s="385"/>
      <c r="M220" s="385"/>
      <c r="N220" s="385"/>
      <c r="O220" s="217"/>
      <c r="Q220" s="391"/>
    </row>
    <row r="221" spans="2:17" ht="4.5" customHeight="1" thickBot="1">
      <c r="C221" s="104"/>
      <c r="D221" s="227"/>
      <c r="E221" s="105"/>
      <c r="F221" s="105"/>
      <c r="G221" s="105"/>
      <c r="H221" s="105"/>
      <c r="I221" s="105"/>
      <c r="J221" s="105"/>
      <c r="K221" s="105"/>
      <c r="L221" s="105"/>
      <c r="M221" s="105"/>
      <c r="N221" s="227"/>
      <c r="O221" s="106"/>
      <c r="Q221" s="391"/>
    </row>
    <row r="222" spans="2:17" ht="4.5" customHeight="1"/>
    <row r="223" spans="2:17" ht="15.75" customHeight="1" thickBot="1">
      <c r="B223" s="112" t="s">
        <v>120</v>
      </c>
      <c r="C223" s="112" t="s">
        <v>124</v>
      </c>
      <c r="D223" s="112"/>
    </row>
    <row r="224" spans="2:17" ht="32.25" customHeight="1">
      <c r="C224" s="387" t="s">
        <v>125</v>
      </c>
      <c r="D224" s="388"/>
      <c r="E224" s="388"/>
      <c r="F224" s="388"/>
      <c r="G224" s="388"/>
      <c r="H224" s="388"/>
      <c r="I224" s="388"/>
      <c r="J224" s="388"/>
      <c r="K224" s="388"/>
      <c r="L224" s="388"/>
      <c r="M224" s="388"/>
      <c r="N224" s="388"/>
      <c r="O224" s="389"/>
      <c r="Q224" s="391" t="s">
        <v>505</v>
      </c>
    </row>
    <row r="225" spans="2:17">
      <c r="C225" s="174"/>
      <c r="D225" s="215" t="s">
        <v>13</v>
      </c>
      <c r="E225" s="103">
        <v>2023</v>
      </c>
      <c r="O225" s="216"/>
      <c r="Q225" s="391"/>
    </row>
    <row r="226" spans="2:17" ht="33" customHeight="1">
      <c r="C226" s="174"/>
      <c r="D226" s="222" t="s">
        <v>37</v>
      </c>
      <c r="E226" s="386" t="s">
        <v>500</v>
      </c>
      <c r="F226" s="446"/>
      <c r="G226" s="446"/>
      <c r="H226" s="446"/>
      <c r="I226" s="446"/>
      <c r="J226" s="446"/>
      <c r="K226" s="446"/>
      <c r="L226" s="446"/>
      <c r="M226" s="446"/>
      <c r="N226" s="446"/>
      <c r="O226" s="216"/>
      <c r="Q226" s="391"/>
    </row>
    <row r="227" spans="2:17" ht="4.5" customHeight="1">
      <c r="C227" s="174"/>
      <c r="D227" s="101"/>
      <c r="E227" s="447"/>
      <c r="F227" s="447"/>
      <c r="G227" s="447"/>
      <c r="H227" s="447"/>
      <c r="I227" s="447"/>
      <c r="J227" s="447"/>
      <c r="K227" s="447"/>
      <c r="L227" s="447"/>
      <c r="M227" s="447"/>
      <c r="N227" s="447"/>
      <c r="O227" s="216"/>
      <c r="Q227" s="391"/>
    </row>
    <row r="228" spans="2:17" ht="32.25" customHeight="1">
      <c r="C228" s="174"/>
      <c r="D228" s="222" t="s">
        <v>38</v>
      </c>
      <c r="E228" s="386" t="s">
        <v>501</v>
      </c>
      <c r="F228" s="446"/>
      <c r="G228" s="446"/>
      <c r="H228" s="446"/>
      <c r="I228" s="446"/>
      <c r="J228" s="446"/>
      <c r="K228" s="446"/>
      <c r="L228" s="446"/>
      <c r="M228" s="446"/>
      <c r="N228" s="446"/>
      <c r="O228" s="216"/>
      <c r="Q228" s="391"/>
    </row>
    <row r="229" spans="2:17" ht="4.5" customHeight="1">
      <c r="C229" s="174"/>
      <c r="D229" s="101"/>
      <c r="E229" s="447"/>
      <c r="F229" s="447"/>
      <c r="G229" s="447"/>
      <c r="H229" s="447"/>
      <c r="I229" s="447"/>
      <c r="J229" s="447"/>
      <c r="K229" s="447"/>
      <c r="L229" s="447"/>
      <c r="M229" s="447"/>
      <c r="N229" s="447"/>
      <c r="O229" s="216"/>
      <c r="Q229" s="391"/>
    </row>
    <row r="230" spans="2:17" ht="52.5" customHeight="1">
      <c r="C230" s="174"/>
      <c r="D230" s="222" t="s">
        <v>39</v>
      </c>
      <c r="E230" s="386" t="s">
        <v>502</v>
      </c>
      <c r="F230" s="446"/>
      <c r="G230" s="446"/>
      <c r="H230" s="446"/>
      <c r="I230" s="446"/>
      <c r="J230" s="446"/>
      <c r="K230" s="446"/>
      <c r="L230" s="446"/>
      <c r="M230" s="446"/>
      <c r="N230" s="446"/>
      <c r="O230" s="216"/>
      <c r="Q230" s="391"/>
    </row>
    <row r="231" spans="2:17" ht="4.5" customHeight="1">
      <c r="C231" s="174"/>
      <c r="D231" s="101"/>
      <c r="E231" s="447"/>
      <c r="F231" s="447"/>
      <c r="G231" s="447"/>
      <c r="H231" s="447"/>
      <c r="I231" s="447"/>
      <c r="J231" s="447"/>
      <c r="K231" s="447"/>
      <c r="L231" s="447"/>
      <c r="M231" s="447"/>
      <c r="N231" s="447"/>
      <c r="O231" s="216"/>
      <c r="Q231" s="391"/>
    </row>
    <row r="232" spans="2:17" ht="34.5" customHeight="1">
      <c r="C232" s="174"/>
      <c r="D232" s="222" t="s">
        <v>40</v>
      </c>
      <c r="E232" s="386" t="s">
        <v>503</v>
      </c>
      <c r="F232" s="446"/>
      <c r="G232" s="446"/>
      <c r="H232" s="446"/>
      <c r="I232" s="446"/>
      <c r="J232" s="446"/>
      <c r="K232" s="446"/>
      <c r="L232" s="446"/>
      <c r="M232" s="446"/>
      <c r="N232" s="446"/>
      <c r="O232" s="216"/>
      <c r="Q232" s="391"/>
    </row>
    <row r="233" spans="2:17" ht="4.5" customHeight="1">
      <c r="C233" s="174"/>
      <c r="D233" s="101"/>
      <c r="E233" s="447"/>
      <c r="F233" s="447"/>
      <c r="G233" s="447"/>
      <c r="H233" s="447"/>
      <c r="I233" s="447"/>
      <c r="J233" s="447"/>
      <c r="K233" s="447"/>
      <c r="L233" s="447"/>
      <c r="M233" s="447"/>
      <c r="N233" s="447"/>
      <c r="O233" s="216"/>
      <c r="Q233" s="391"/>
    </row>
    <row r="234" spans="2:17" ht="37.5" customHeight="1">
      <c r="C234" s="174"/>
      <c r="D234" s="222" t="s">
        <v>41</v>
      </c>
      <c r="E234" s="386" t="s">
        <v>504</v>
      </c>
      <c r="F234" s="446"/>
      <c r="G234" s="446"/>
      <c r="H234" s="446"/>
      <c r="I234" s="446"/>
      <c r="J234" s="446"/>
      <c r="K234" s="446"/>
      <c r="L234" s="446"/>
      <c r="M234" s="446"/>
      <c r="N234" s="446"/>
      <c r="O234" s="216"/>
      <c r="Q234" s="391"/>
    </row>
    <row r="235" spans="2:17" ht="4.5" customHeight="1" thickBot="1">
      <c r="C235" s="175"/>
      <c r="D235" s="223"/>
      <c r="E235" s="176"/>
      <c r="F235" s="176"/>
      <c r="G235" s="176"/>
      <c r="H235" s="176"/>
      <c r="I235" s="176"/>
      <c r="J235" s="176"/>
      <c r="K235" s="176"/>
      <c r="L235" s="176"/>
      <c r="M235" s="176"/>
      <c r="N235" s="223"/>
      <c r="O235" s="177"/>
      <c r="Q235" s="391"/>
    </row>
    <row r="236" spans="2:17" ht="4.5" customHeight="1">
      <c r="Q236" s="391"/>
    </row>
    <row r="237" spans="2:17" ht="15.75" customHeight="1" thickBot="1">
      <c r="B237" s="112" t="s">
        <v>123</v>
      </c>
      <c r="C237" s="112" t="s">
        <v>126</v>
      </c>
      <c r="D237" s="112"/>
    </row>
    <row r="238" spans="2:17" ht="15.75" customHeight="1">
      <c r="C238" s="387" t="s">
        <v>127</v>
      </c>
      <c r="D238" s="388"/>
      <c r="E238" s="388"/>
      <c r="F238" s="388"/>
      <c r="G238" s="388"/>
      <c r="H238" s="388"/>
      <c r="I238" s="388"/>
      <c r="J238" s="388"/>
      <c r="K238" s="388"/>
      <c r="L238" s="388"/>
      <c r="M238" s="388"/>
      <c r="N238" s="388"/>
      <c r="O238" s="389"/>
      <c r="Q238" s="390" t="s">
        <v>242</v>
      </c>
    </row>
    <row r="239" spans="2:17">
      <c r="C239" s="174"/>
      <c r="D239" s="215" t="s">
        <v>13</v>
      </c>
      <c r="E239" s="103">
        <v>2023</v>
      </c>
      <c r="O239" s="216"/>
      <c r="Q239" s="390"/>
    </row>
    <row r="240" spans="2:17" ht="15.75" customHeight="1">
      <c r="C240" s="174"/>
      <c r="D240" s="222" t="s">
        <v>37</v>
      </c>
      <c r="E240" s="386" t="s">
        <v>379</v>
      </c>
      <c r="F240" s="385"/>
      <c r="G240" s="385"/>
      <c r="H240" s="385"/>
      <c r="I240" s="385"/>
      <c r="J240" s="385"/>
      <c r="K240" s="385"/>
      <c r="L240" s="385"/>
      <c r="M240" s="385"/>
      <c r="N240" s="385"/>
      <c r="O240" s="216"/>
      <c r="Q240" s="390"/>
    </row>
    <row r="241" spans="3:17" ht="4.5" customHeight="1">
      <c r="C241" s="174"/>
      <c r="D241" s="101"/>
      <c r="O241" s="216"/>
      <c r="Q241" s="390"/>
    </row>
    <row r="242" spans="3:17" ht="4.5" customHeight="1" thickBot="1">
      <c r="C242" s="175"/>
      <c r="D242" s="223"/>
      <c r="E242" s="176"/>
      <c r="F242" s="176"/>
      <c r="G242" s="176"/>
      <c r="H242" s="176"/>
      <c r="I242" s="176"/>
      <c r="J242" s="176"/>
      <c r="K242" s="176"/>
      <c r="L242" s="176"/>
      <c r="M242" s="176"/>
      <c r="N242" s="223"/>
      <c r="O242" s="177"/>
      <c r="Q242" s="390"/>
    </row>
    <row r="243" spans="3:17" ht="15.75" customHeight="1">
      <c r="C243" s="387" t="s">
        <v>128</v>
      </c>
      <c r="D243" s="388"/>
      <c r="E243" s="388"/>
      <c r="F243" s="388"/>
      <c r="G243" s="388"/>
      <c r="H243" s="388"/>
      <c r="I243" s="388"/>
      <c r="J243" s="388"/>
      <c r="K243" s="388"/>
      <c r="L243" s="388"/>
      <c r="M243" s="388"/>
      <c r="N243" s="388"/>
      <c r="O243" s="389"/>
      <c r="Q243" s="413" t="s">
        <v>242</v>
      </c>
    </row>
    <row r="244" spans="3:17" ht="4.5" customHeight="1" thickBot="1">
      <c r="C244" s="174"/>
      <c r="O244" s="216"/>
      <c r="Q244" s="414"/>
    </row>
    <row r="245" spans="3:17" ht="15" customHeight="1" thickBot="1">
      <c r="C245" s="174"/>
      <c r="D245" s="215" t="s">
        <v>13</v>
      </c>
      <c r="E245" s="103">
        <v>2023</v>
      </c>
      <c r="N245" s="259">
        <v>10023</v>
      </c>
      <c r="O245" s="216"/>
      <c r="Q245" s="414"/>
    </row>
    <row r="246" spans="3:17" ht="4.5" customHeight="1" thickBot="1">
      <c r="C246" s="175"/>
      <c r="D246" s="176"/>
      <c r="E246" s="176"/>
      <c r="F246" s="176"/>
      <c r="G246" s="176"/>
      <c r="H246" s="176"/>
      <c r="I246" s="176"/>
      <c r="J246" s="176"/>
      <c r="K246" s="176"/>
      <c r="L246" s="176"/>
      <c r="M246" s="176"/>
      <c r="N246" s="223"/>
      <c r="O246" s="177"/>
      <c r="Q246" s="415"/>
    </row>
    <row r="247" spans="3:17" ht="15.75" customHeight="1"/>
    <row r="248" spans="3:17" ht="15.75" customHeight="1"/>
    <row r="249" spans="3:17" ht="15.75" customHeight="1"/>
    <row r="250" spans="3:17" ht="15.75" customHeight="1"/>
    <row r="251" spans="3:17" ht="15.75" customHeight="1"/>
    <row r="252" spans="3:17" ht="15.75" customHeight="1"/>
    <row r="253" spans="3:17" ht="15.75" customHeight="1"/>
    <row r="254" spans="3:17" ht="15.75" customHeight="1"/>
    <row r="255" spans="3:17" ht="15.75" customHeight="1"/>
    <row r="256" spans="3:17"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sheetData>
  <mergeCells count="125">
    <mergeCell ref="E142:N142"/>
    <mergeCell ref="E144:N144"/>
    <mergeCell ref="E166:N166"/>
    <mergeCell ref="E200:N200"/>
    <mergeCell ref="Q224:Q236"/>
    <mergeCell ref="Q238:Q242"/>
    <mergeCell ref="Q243:Q246"/>
    <mergeCell ref="E232:N232"/>
    <mergeCell ref="E234:N234"/>
    <mergeCell ref="C238:O238"/>
    <mergeCell ref="E240:N240"/>
    <mergeCell ref="C224:O224"/>
    <mergeCell ref="E226:N226"/>
    <mergeCell ref="Q210:Q221"/>
    <mergeCell ref="Q204:Q208"/>
    <mergeCell ref="Q183:Q202"/>
    <mergeCell ref="Q151:Q167"/>
    <mergeCell ref="Q168:Q182"/>
    <mergeCell ref="Q92:Q126"/>
    <mergeCell ref="Q127:Q145"/>
    <mergeCell ref="Q146:Q150"/>
    <mergeCell ref="Q86:Q91"/>
    <mergeCell ref="Q62:Q85"/>
    <mergeCell ref="C243:O243"/>
    <mergeCell ref="E228:N228"/>
    <mergeCell ref="E230:N230"/>
    <mergeCell ref="C195:O195"/>
    <mergeCell ref="E214:N214"/>
    <mergeCell ref="E216:N216"/>
    <mergeCell ref="E218:N218"/>
    <mergeCell ref="E220:N220"/>
    <mergeCell ref="C210:O210"/>
    <mergeCell ref="E212:N212"/>
    <mergeCell ref="C204:O204"/>
    <mergeCell ref="E181:N181"/>
    <mergeCell ref="E198:N198"/>
    <mergeCell ref="E192:N192"/>
    <mergeCell ref="E194:N194"/>
    <mergeCell ref="E174:N174"/>
    <mergeCell ref="E176:N176"/>
    <mergeCell ref="E178:N178"/>
    <mergeCell ref="C183:O183"/>
    <mergeCell ref="E186:N186"/>
    <mergeCell ref="E172:N172"/>
    <mergeCell ref="E188:N188"/>
    <mergeCell ref="E190:N190"/>
    <mergeCell ref="C168:O168"/>
    <mergeCell ref="E156:N156"/>
    <mergeCell ref="E158:N158"/>
    <mergeCell ref="E160:N160"/>
    <mergeCell ref="E162:N162"/>
    <mergeCell ref="E164:N164"/>
    <mergeCell ref="E115:N115"/>
    <mergeCell ref="E117:N117"/>
    <mergeCell ref="C127:O127"/>
    <mergeCell ref="E119:N119"/>
    <mergeCell ref="E121:N121"/>
    <mergeCell ref="E130:N130"/>
    <mergeCell ref="E132:N132"/>
    <mergeCell ref="E134:N134"/>
    <mergeCell ref="E136:N136"/>
    <mergeCell ref="E138:N138"/>
    <mergeCell ref="E140:N140"/>
    <mergeCell ref="E123:N123"/>
    <mergeCell ref="E125:N125"/>
    <mergeCell ref="E97:N97"/>
    <mergeCell ref="E99:N99"/>
    <mergeCell ref="E101:N101"/>
    <mergeCell ref="E103:N103"/>
    <mergeCell ref="E105:N105"/>
    <mergeCell ref="E107:N107"/>
    <mergeCell ref="E109:N109"/>
    <mergeCell ref="E111:N111"/>
    <mergeCell ref="E113:N113"/>
    <mergeCell ref="E80:N80"/>
    <mergeCell ref="C92:O92"/>
    <mergeCell ref="E95:N95"/>
    <mergeCell ref="E82:N82"/>
    <mergeCell ref="E84:N84"/>
    <mergeCell ref="C86:O86"/>
    <mergeCell ref="E88:N88"/>
    <mergeCell ref="E90:N90"/>
    <mergeCell ref="E69:N69"/>
    <mergeCell ref="E71:N71"/>
    <mergeCell ref="E73:N73"/>
    <mergeCell ref="E74:N74"/>
    <mergeCell ref="E75:N75"/>
    <mergeCell ref="E76:N76"/>
    <mergeCell ref="E77:N77"/>
    <mergeCell ref="E78:N78"/>
    <mergeCell ref="E79:N79"/>
    <mergeCell ref="C62:O62"/>
    <mergeCell ref="E54:H54"/>
    <mergeCell ref="E56:H56"/>
    <mergeCell ref="E58:H58"/>
    <mergeCell ref="E65:N65"/>
    <mergeCell ref="E67:N67"/>
    <mergeCell ref="C45:O45"/>
    <mergeCell ref="E50:H50"/>
    <mergeCell ref="E52:H52"/>
    <mergeCell ref="E41:N41"/>
    <mergeCell ref="E43:N43"/>
    <mergeCell ref="E39:N39"/>
    <mergeCell ref="C32:O32"/>
    <mergeCell ref="E35:N35"/>
    <mergeCell ref="E37:N37"/>
    <mergeCell ref="A1:O1"/>
    <mergeCell ref="D4:F4"/>
    <mergeCell ref="D5:F5"/>
    <mergeCell ref="D6:F6"/>
    <mergeCell ref="C12:O12"/>
    <mergeCell ref="E15:N15"/>
    <mergeCell ref="E18:N18"/>
    <mergeCell ref="E19:N19"/>
    <mergeCell ref="E21:N21"/>
    <mergeCell ref="Q12:Q29"/>
    <mergeCell ref="E23:N23"/>
    <mergeCell ref="E25:N25"/>
    <mergeCell ref="E27:N27"/>
    <mergeCell ref="E29:N29"/>
    <mergeCell ref="Q45:Q59"/>
    <mergeCell ref="Q32:Q44"/>
    <mergeCell ref="E154:N154"/>
    <mergeCell ref="C151:O151"/>
    <mergeCell ref="C146:O146"/>
  </mergeCells>
  <pageMargins left="0.25" right="0.25" top="0.75" bottom="0.75" header="0" footer="0"/>
  <pageSetup paperSize="1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3"/>
  <sheetViews>
    <sheetView showGridLines="0" zoomScale="85" zoomScaleNormal="85" workbookViewId="0">
      <pane ySplit="9" topLeftCell="A10" activePane="bottomLeft" state="frozen"/>
      <selection pane="bottomLeft" activeCell="C15" sqref="C15:O15"/>
    </sheetView>
  </sheetViews>
  <sheetFormatPr defaultColWidth="12.625" defaultRowHeight="15" customHeight="1"/>
  <cols>
    <col min="1" max="1" width="3.125" style="19" customWidth="1"/>
    <col min="2" max="2" width="4.125" style="19" customWidth="1"/>
    <col min="3" max="3" width="6.875" style="19" customWidth="1"/>
    <col min="4" max="13" width="5.875" style="19" customWidth="1"/>
    <col min="14" max="14" width="6.375" style="19" customWidth="1"/>
    <col min="15" max="15" width="2.625" style="19" customWidth="1"/>
    <col min="16" max="16" width="5.875" style="19" customWidth="1"/>
    <col min="17" max="17" width="15.125" style="28" customWidth="1"/>
    <col min="18" max="24" width="5.875" style="19" customWidth="1"/>
    <col min="25" max="16384" width="12.625" style="19"/>
  </cols>
  <sheetData>
    <row r="1" spans="1:17">
      <c r="A1" s="393" t="s">
        <v>299</v>
      </c>
      <c r="B1" s="394"/>
      <c r="C1" s="394"/>
      <c r="D1" s="394"/>
      <c r="E1" s="394"/>
      <c r="F1" s="394"/>
      <c r="G1" s="394"/>
      <c r="H1" s="394"/>
      <c r="I1" s="394"/>
      <c r="J1" s="394"/>
      <c r="K1" s="394"/>
      <c r="L1" s="394"/>
      <c r="M1" s="394"/>
      <c r="N1" s="394"/>
      <c r="O1" s="394"/>
      <c r="Q1" s="231"/>
    </row>
    <row r="2" spans="1:17">
      <c r="A2" s="20" t="s">
        <v>0</v>
      </c>
      <c r="B2" s="20"/>
      <c r="C2" s="20"/>
      <c r="D2" s="20"/>
      <c r="E2" s="20"/>
      <c r="F2" s="20"/>
      <c r="G2" s="20"/>
      <c r="H2" s="20"/>
      <c r="I2" s="20"/>
      <c r="J2" s="20"/>
      <c r="K2" s="20"/>
      <c r="L2" s="20"/>
      <c r="M2" s="20"/>
      <c r="N2" s="20"/>
      <c r="O2" s="20"/>
    </row>
    <row r="3" spans="1:17" ht="4.1500000000000004" customHeight="1"/>
    <row r="4" spans="1:17" ht="15" customHeight="1">
      <c r="A4" s="91" t="s">
        <v>1</v>
      </c>
      <c r="B4" s="91"/>
      <c r="C4" s="91"/>
      <c r="D4" s="418" t="s">
        <v>2</v>
      </c>
      <c r="E4" s="418"/>
      <c r="F4" s="418"/>
    </row>
    <row r="5" spans="1:17" ht="15" customHeight="1">
      <c r="A5" s="91" t="s">
        <v>3</v>
      </c>
      <c r="B5" s="91"/>
      <c r="C5" s="91"/>
      <c r="D5" s="418" t="s">
        <v>4</v>
      </c>
      <c r="E5" s="418"/>
      <c r="F5" s="418"/>
    </row>
    <row r="6" spans="1:17" ht="15.6" customHeight="1">
      <c r="A6" s="91" t="s">
        <v>5</v>
      </c>
      <c r="B6" s="91"/>
      <c r="C6" s="91"/>
      <c r="D6" s="418"/>
      <c r="E6" s="418"/>
      <c r="F6" s="418"/>
      <c r="I6" s="53"/>
    </row>
    <row r="7" spans="1:17" ht="13.15" customHeight="1"/>
    <row r="8" spans="1:17">
      <c r="Q8" s="307" t="s">
        <v>233</v>
      </c>
    </row>
    <row r="9" spans="1:17">
      <c r="A9" s="21" t="s">
        <v>134</v>
      </c>
      <c r="Q9" s="220" t="s">
        <v>184</v>
      </c>
    </row>
    <row r="10" spans="1:17" ht="15.75" thickBot="1">
      <c r="B10" s="21" t="s">
        <v>135</v>
      </c>
      <c r="C10" s="21" t="s">
        <v>136</v>
      </c>
      <c r="D10" s="21"/>
    </row>
    <row r="11" spans="1:17" ht="36" customHeight="1">
      <c r="C11" s="417" t="s">
        <v>294</v>
      </c>
      <c r="D11" s="388"/>
      <c r="E11" s="388"/>
      <c r="F11" s="388"/>
      <c r="G11" s="388"/>
      <c r="H11" s="388"/>
      <c r="I11" s="388"/>
      <c r="J11" s="388"/>
      <c r="K11" s="388"/>
      <c r="L11" s="388"/>
      <c r="M11" s="388"/>
      <c r="N11" s="388"/>
      <c r="O11" s="389"/>
      <c r="Q11" s="410" t="s">
        <v>291</v>
      </c>
    </row>
    <row r="12" spans="1:17" ht="4.5" customHeight="1" thickBot="1">
      <c r="C12" s="22"/>
      <c r="O12" s="24"/>
      <c r="Q12" s="411"/>
    </row>
    <row r="13" spans="1:17" ht="15.75" thickBot="1">
      <c r="C13" s="22"/>
      <c r="D13" s="19" t="s">
        <v>13</v>
      </c>
      <c r="E13" s="89">
        <v>2023</v>
      </c>
      <c r="N13" s="120">
        <v>7</v>
      </c>
      <c r="O13" s="24"/>
      <c r="Q13" s="411"/>
    </row>
    <row r="14" spans="1:17" ht="4.5" customHeight="1" thickBot="1">
      <c r="C14" s="22"/>
      <c r="O14" s="24"/>
      <c r="Q14" s="412"/>
    </row>
    <row r="15" spans="1:17" ht="35.25" customHeight="1">
      <c r="C15" s="419" t="s">
        <v>293</v>
      </c>
      <c r="D15" s="404"/>
      <c r="E15" s="404"/>
      <c r="F15" s="404"/>
      <c r="G15" s="404"/>
      <c r="H15" s="404"/>
      <c r="I15" s="404"/>
      <c r="J15" s="404"/>
      <c r="K15" s="404"/>
      <c r="L15" s="404"/>
      <c r="M15" s="404"/>
      <c r="N15" s="404"/>
      <c r="O15" s="405"/>
      <c r="Q15" s="391" t="s">
        <v>541</v>
      </c>
    </row>
    <row r="16" spans="1:17" ht="15.75" thickBot="1">
      <c r="C16" s="97"/>
      <c r="D16" s="19" t="s">
        <v>13</v>
      </c>
      <c r="E16" s="89">
        <v>2023</v>
      </c>
      <c r="O16" s="98"/>
      <c r="Q16" s="391"/>
    </row>
    <row r="17" spans="3:17" ht="15.75" thickBot="1">
      <c r="C17" s="97"/>
      <c r="E17" s="107" t="s">
        <v>237</v>
      </c>
      <c r="N17" s="96"/>
      <c r="O17" s="98"/>
      <c r="Q17" s="391"/>
    </row>
    <row r="18" spans="3:17" ht="4.5" customHeight="1" thickBot="1">
      <c r="C18" s="97"/>
      <c r="E18" s="107"/>
      <c r="O18" s="98"/>
      <c r="Q18" s="391"/>
    </row>
    <row r="19" spans="3:17" ht="16.5" customHeight="1" thickBot="1">
      <c r="C19" s="97"/>
      <c r="E19" s="107" t="s">
        <v>238</v>
      </c>
      <c r="N19" s="120">
        <v>1</v>
      </c>
      <c r="O19" s="98"/>
      <c r="Q19" s="391"/>
    </row>
    <row r="20" spans="3:17" ht="4.5" customHeight="1" thickBot="1">
      <c r="C20" s="99"/>
      <c r="D20" s="95"/>
      <c r="E20" s="95"/>
      <c r="F20" s="95"/>
      <c r="G20" s="95"/>
      <c r="H20" s="95"/>
      <c r="I20" s="95"/>
      <c r="J20" s="95"/>
      <c r="K20" s="95"/>
      <c r="L20" s="95"/>
      <c r="M20" s="95"/>
      <c r="N20" s="95"/>
      <c r="O20" s="100"/>
      <c r="Q20" s="391"/>
    </row>
    <row r="21" spans="3:17" ht="33.75" customHeight="1">
      <c r="C21" s="420" t="s">
        <v>137</v>
      </c>
      <c r="D21" s="406"/>
      <c r="E21" s="406"/>
      <c r="F21" s="406"/>
      <c r="G21" s="406"/>
      <c r="H21" s="406"/>
      <c r="I21" s="406"/>
      <c r="J21" s="406"/>
      <c r="K21" s="406"/>
      <c r="L21" s="406"/>
      <c r="M21" s="406"/>
      <c r="N21" s="406"/>
      <c r="O21" s="407"/>
      <c r="Q21" s="391" t="s">
        <v>540</v>
      </c>
    </row>
    <row r="22" spans="3:17" ht="4.5" customHeight="1" thickBot="1">
      <c r="C22" s="22"/>
      <c r="O22" s="24"/>
      <c r="Q22" s="391"/>
    </row>
    <row r="23" spans="3:17" ht="15.75" thickBot="1">
      <c r="C23" s="22"/>
      <c r="D23" s="19" t="s">
        <v>13</v>
      </c>
      <c r="E23" s="89">
        <v>2023</v>
      </c>
      <c r="N23" s="120">
        <v>5</v>
      </c>
      <c r="O23" s="24"/>
      <c r="Q23" s="391"/>
    </row>
    <row r="24" spans="3:17" ht="3.6" customHeight="1" thickBot="1">
      <c r="C24" s="25"/>
      <c r="D24" s="26"/>
      <c r="E24" s="26"/>
      <c r="F24" s="26"/>
      <c r="G24" s="26"/>
      <c r="H24" s="26"/>
      <c r="I24" s="26"/>
      <c r="J24" s="26"/>
      <c r="K24" s="26"/>
      <c r="L24" s="26"/>
      <c r="M24" s="26"/>
      <c r="N24" s="26"/>
      <c r="O24" s="27"/>
      <c r="Q24" s="391"/>
    </row>
    <row r="25" spans="3:17" s="28" customFormat="1" ht="38.25" customHeight="1">
      <c r="C25" s="448" t="s">
        <v>300</v>
      </c>
      <c r="D25" s="449"/>
      <c r="E25" s="449"/>
      <c r="F25" s="449"/>
      <c r="G25" s="449"/>
      <c r="H25" s="449"/>
      <c r="I25" s="449"/>
      <c r="J25" s="449"/>
      <c r="K25" s="449"/>
      <c r="L25" s="449"/>
      <c r="M25" s="449"/>
      <c r="N25" s="449"/>
      <c r="O25" s="450"/>
      <c r="Q25" s="410" t="s">
        <v>291</v>
      </c>
    </row>
    <row r="26" spans="3:17" s="28" customFormat="1" ht="12.75" customHeight="1" thickBot="1">
      <c r="C26" s="110" t="s">
        <v>342</v>
      </c>
      <c r="D26" s="19" t="s">
        <v>13</v>
      </c>
      <c r="E26" s="89">
        <v>2023</v>
      </c>
      <c r="F26" s="113"/>
      <c r="G26" s="113"/>
      <c r="H26" s="113"/>
      <c r="I26" s="113"/>
      <c r="J26" s="113"/>
      <c r="K26" s="113"/>
      <c r="L26" s="113"/>
      <c r="M26" s="113"/>
      <c r="N26" s="113"/>
      <c r="O26" s="114"/>
      <c r="Q26" s="411"/>
    </row>
    <row r="27" spans="3:17" s="28" customFormat="1" ht="18.75" customHeight="1" thickBot="1">
      <c r="C27" s="110"/>
      <c r="D27" s="113"/>
      <c r="E27" s="113" t="s">
        <v>268</v>
      </c>
      <c r="G27" s="113"/>
      <c r="H27" s="113"/>
      <c r="I27" s="108"/>
      <c r="J27" s="113"/>
      <c r="K27" s="113"/>
      <c r="L27" s="113"/>
      <c r="M27" s="113"/>
      <c r="N27" s="113"/>
      <c r="O27" s="114"/>
      <c r="Q27" s="411"/>
    </row>
    <row r="28" spans="3:17" s="28" customFormat="1" ht="3.75" customHeight="1" thickBot="1">
      <c r="C28" s="110"/>
      <c r="D28" s="113"/>
      <c r="E28" s="113"/>
      <c r="G28" s="113"/>
      <c r="H28" s="113"/>
      <c r="I28" s="113"/>
      <c r="J28" s="113"/>
      <c r="K28" s="113"/>
      <c r="L28" s="113"/>
      <c r="M28" s="113"/>
      <c r="N28" s="113"/>
      <c r="O28" s="114"/>
      <c r="Q28" s="411"/>
    </row>
    <row r="29" spans="3:17" s="28" customFormat="1" ht="18.75" customHeight="1" thickBot="1">
      <c r="C29" s="110"/>
      <c r="D29" s="113"/>
      <c r="E29" s="113" t="s">
        <v>301</v>
      </c>
      <c r="G29" s="113"/>
      <c r="H29" s="113"/>
      <c r="I29" s="108"/>
      <c r="J29" s="113"/>
      <c r="K29" s="113"/>
      <c r="L29" s="113"/>
      <c r="M29" s="113"/>
      <c r="N29" s="113"/>
      <c r="O29" s="114"/>
      <c r="Q29" s="411"/>
    </row>
    <row r="30" spans="3:17" s="28" customFormat="1" ht="16.5" customHeight="1" thickBot="1">
      <c r="C30" s="110"/>
      <c r="D30" s="113"/>
      <c r="E30" s="113"/>
      <c r="F30" s="113"/>
      <c r="G30" s="113"/>
      <c r="H30" s="113"/>
      <c r="I30" s="113"/>
      <c r="J30" s="113"/>
      <c r="K30" s="113"/>
      <c r="L30" s="90" t="s">
        <v>198</v>
      </c>
      <c r="M30" s="113"/>
      <c r="N30" s="113"/>
      <c r="O30" s="114"/>
      <c r="Q30" s="411"/>
    </row>
    <row r="31" spans="3:17" s="28" customFormat="1" ht="18.75" customHeight="1" thickBot="1">
      <c r="C31" s="110"/>
      <c r="D31" s="113"/>
      <c r="E31" s="113"/>
      <c r="F31" s="113"/>
      <c r="G31" s="113"/>
      <c r="H31" s="113"/>
      <c r="I31" s="113"/>
      <c r="J31" s="113"/>
      <c r="K31" s="113"/>
      <c r="L31" s="94"/>
      <c r="M31" s="113"/>
      <c r="O31" s="114"/>
      <c r="Q31" s="411"/>
    </row>
    <row r="32" spans="3:17" s="28" customFormat="1" ht="12.75" customHeight="1" thickBot="1">
      <c r="C32" s="110" t="s">
        <v>343</v>
      </c>
      <c r="D32" s="19" t="s">
        <v>13</v>
      </c>
      <c r="E32" s="218">
        <v>2023</v>
      </c>
      <c r="F32" s="113"/>
      <c r="G32" s="113"/>
      <c r="H32" s="113"/>
      <c r="I32" s="113"/>
      <c r="J32" s="113"/>
      <c r="K32" s="113"/>
      <c r="L32" s="113"/>
      <c r="M32" s="113"/>
      <c r="N32" s="113"/>
      <c r="O32" s="114"/>
      <c r="Q32" s="411"/>
    </row>
    <row r="33" spans="2:17" s="28" customFormat="1" ht="18.75" customHeight="1" thickBot="1">
      <c r="C33" s="110"/>
      <c r="D33" s="113"/>
      <c r="E33" s="113" t="s">
        <v>268</v>
      </c>
      <c r="G33" s="113"/>
      <c r="H33" s="113"/>
      <c r="I33" s="293">
        <v>8400</v>
      </c>
      <c r="J33" s="113"/>
      <c r="K33" s="113"/>
      <c r="L33" s="113"/>
      <c r="M33" s="113"/>
      <c r="N33" s="113"/>
      <c r="O33" s="114"/>
      <c r="Q33" s="411"/>
    </row>
    <row r="34" spans="2:17" s="28" customFormat="1" ht="3.75" customHeight="1" thickBot="1">
      <c r="C34" s="110"/>
      <c r="D34" s="113"/>
      <c r="E34" s="113"/>
      <c r="G34" s="113"/>
      <c r="H34" s="113"/>
      <c r="I34" s="113"/>
      <c r="J34" s="113"/>
      <c r="K34" s="113"/>
      <c r="L34" s="113"/>
      <c r="M34" s="113"/>
      <c r="N34" s="113"/>
      <c r="O34" s="114"/>
      <c r="Q34" s="411"/>
    </row>
    <row r="35" spans="2:17" s="28" customFormat="1" ht="18.75" customHeight="1" thickBot="1">
      <c r="C35" s="110"/>
      <c r="D35" s="113"/>
      <c r="E35" s="113" t="s">
        <v>301</v>
      </c>
      <c r="G35" s="113"/>
      <c r="H35" s="113"/>
      <c r="I35" s="451">
        <v>21655</v>
      </c>
      <c r="J35" s="113"/>
      <c r="K35" s="113"/>
      <c r="L35" s="113"/>
      <c r="M35" s="113"/>
      <c r="N35" s="113"/>
      <c r="O35" s="114"/>
      <c r="Q35" s="411"/>
    </row>
    <row r="36" spans="2:17" s="28" customFormat="1" ht="16.5" customHeight="1" thickBot="1">
      <c r="C36" s="110"/>
      <c r="D36" s="113"/>
      <c r="E36" s="113"/>
      <c r="F36" s="113"/>
      <c r="G36" s="113"/>
      <c r="H36" s="113"/>
      <c r="I36" s="113"/>
      <c r="J36" s="113"/>
      <c r="K36" s="113"/>
      <c r="L36" s="219" t="s">
        <v>198</v>
      </c>
      <c r="M36" s="113"/>
      <c r="N36" s="113"/>
      <c r="O36" s="114"/>
      <c r="Q36" s="411"/>
    </row>
    <row r="37" spans="2:17" s="28" customFormat="1" ht="18.75" customHeight="1" thickBot="1">
      <c r="C37" s="110"/>
      <c r="D37" s="113"/>
      <c r="E37" s="113"/>
      <c r="F37" s="113"/>
      <c r="G37" s="113"/>
      <c r="H37" s="113"/>
      <c r="I37" s="113"/>
      <c r="J37" s="113"/>
      <c r="K37" s="113"/>
      <c r="L37" s="94">
        <f>(I33/I35)*100</f>
        <v>38.790117755714618</v>
      </c>
      <c r="M37" s="113"/>
      <c r="O37" s="114"/>
      <c r="Q37" s="411"/>
    </row>
    <row r="38" spans="2:17" s="28" customFormat="1" ht="4.5" customHeight="1" thickBot="1">
      <c r="C38" s="111"/>
      <c r="D38" s="115"/>
      <c r="E38" s="115"/>
      <c r="F38" s="115"/>
      <c r="G38" s="115"/>
      <c r="H38" s="115"/>
      <c r="I38" s="115"/>
      <c r="J38" s="115"/>
      <c r="K38" s="115"/>
      <c r="L38" s="116"/>
      <c r="M38" s="116"/>
      <c r="N38" s="116"/>
      <c r="O38" s="117"/>
      <c r="Q38" s="412"/>
    </row>
    <row r="39" spans="2:17" s="38" customFormat="1" ht="15.75" customHeight="1" thickBot="1">
      <c r="B39" s="112" t="s">
        <v>138</v>
      </c>
      <c r="C39" s="112" t="s">
        <v>139</v>
      </c>
      <c r="D39" s="112"/>
      <c r="E39" s="39"/>
      <c r="F39" s="39"/>
      <c r="Q39" s="232"/>
    </row>
    <row r="40" spans="2:17" s="38" customFormat="1" ht="31.5" customHeight="1">
      <c r="C40" s="387" t="s">
        <v>335</v>
      </c>
      <c r="D40" s="388"/>
      <c r="E40" s="388"/>
      <c r="F40" s="388"/>
      <c r="G40" s="388"/>
      <c r="H40" s="388"/>
      <c r="I40" s="388"/>
      <c r="J40" s="388"/>
      <c r="K40" s="388"/>
      <c r="L40" s="388"/>
      <c r="M40" s="388"/>
      <c r="N40" s="388"/>
      <c r="O40" s="389"/>
      <c r="Q40" s="390" t="s">
        <v>302</v>
      </c>
    </row>
    <row r="41" spans="2:17" s="38" customFormat="1" ht="4.5" customHeight="1">
      <c r="C41" s="174"/>
      <c r="D41" s="315"/>
      <c r="E41" s="315"/>
      <c r="F41" s="315"/>
      <c r="G41" s="315"/>
      <c r="H41" s="315"/>
      <c r="I41" s="315"/>
      <c r="J41" s="315"/>
      <c r="K41" s="315"/>
      <c r="L41" s="315"/>
      <c r="M41" s="315"/>
      <c r="N41" s="315"/>
      <c r="O41" s="316"/>
      <c r="Q41" s="390"/>
    </row>
    <row r="42" spans="2:17" s="38" customFormat="1" ht="15.75" customHeight="1">
      <c r="C42" s="174"/>
      <c r="D42" s="222" t="s">
        <v>37</v>
      </c>
      <c r="E42" s="386" t="s">
        <v>506</v>
      </c>
      <c r="F42" s="385"/>
      <c r="G42" s="385"/>
      <c r="H42" s="385"/>
      <c r="I42" s="385"/>
      <c r="J42" s="385"/>
      <c r="K42" s="385"/>
      <c r="L42" s="385"/>
      <c r="M42" s="385"/>
      <c r="N42" s="385"/>
      <c r="O42" s="316"/>
      <c r="Q42" s="390"/>
    </row>
    <row r="43" spans="2:17" s="38" customFormat="1" ht="4.5" customHeight="1">
      <c r="C43" s="174"/>
      <c r="D43" s="314"/>
      <c r="E43" s="315"/>
      <c r="F43" s="315"/>
      <c r="G43" s="315"/>
      <c r="H43" s="315"/>
      <c r="I43" s="315"/>
      <c r="J43" s="315"/>
      <c r="K43" s="315"/>
      <c r="L43" s="315"/>
      <c r="M43" s="315"/>
      <c r="N43" s="315"/>
      <c r="O43" s="316"/>
      <c r="Q43" s="390"/>
    </row>
    <row r="44" spans="2:17" s="38" customFormat="1" ht="15.75" customHeight="1">
      <c r="C44" s="174"/>
      <c r="D44" s="222" t="s">
        <v>38</v>
      </c>
      <c r="E44" s="386" t="s">
        <v>507</v>
      </c>
      <c r="F44" s="385"/>
      <c r="G44" s="385"/>
      <c r="H44" s="385"/>
      <c r="I44" s="385"/>
      <c r="J44" s="385"/>
      <c r="K44" s="385"/>
      <c r="L44" s="385"/>
      <c r="M44" s="385"/>
      <c r="N44" s="385"/>
      <c r="O44" s="316"/>
      <c r="Q44" s="390"/>
    </row>
    <row r="45" spans="2:17" s="38" customFormat="1" ht="4.5" customHeight="1">
      <c r="C45" s="174"/>
      <c r="D45" s="314"/>
      <c r="E45" s="315"/>
      <c r="F45" s="315"/>
      <c r="G45" s="315"/>
      <c r="H45" s="315"/>
      <c r="I45" s="315"/>
      <c r="J45" s="315"/>
      <c r="K45" s="315"/>
      <c r="L45" s="315"/>
      <c r="M45" s="315"/>
      <c r="N45" s="315"/>
      <c r="O45" s="316"/>
      <c r="Q45" s="390"/>
    </row>
    <row r="46" spans="2:17" s="38" customFormat="1" ht="15.75" customHeight="1">
      <c r="C46" s="174"/>
      <c r="D46" s="222" t="s">
        <v>39</v>
      </c>
      <c r="E46" s="386" t="s">
        <v>508</v>
      </c>
      <c r="F46" s="385"/>
      <c r="G46" s="385"/>
      <c r="H46" s="385"/>
      <c r="I46" s="385"/>
      <c r="J46" s="385"/>
      <c r="K46" s="385"/>
      <c r="L46" s="385"/>
      <c r="M46" s="385"/>
      <c r="N46" s="385"/>
      <c r="O46" s="316"/>
      <c r="Q46" s="390"/>
    </row>
    <row r="47" spans="2:17" s="38" customFormat="1" ht="4.5" customHeight="1">
      <c r="C47" s="174"/>
      <c r="D47" s="314"/>
      <c r="E47" s="315"/>
      <c r="F47" s="315"/>
      <c r="G47" s="315"/>
      <c r="H47" s="315"/>
      <c r="I47" s="315"/>
      <c r="J47" s="315"/>
      <c r="K47" s="315"/>
      <c r="L47" s="315"/>
      <c r="M47" s="315"/>
      <c r="N47" s="315"/>
      <c r="O47" s="316"/>
      <c r="Q47" s="390"/>
    </row>
    <row r="48" spans="2:17" s="38" customFormat="1" ht="15.75" customHeight="1">
      <c r="C48" s="174"/>
      <c r="D48" s="222" t="s">
        <v>40</v>
      </c>
      <c r="E48" s="386"/>
      <c r="F48" s="385"/>
      <c r="G48" s="385"/>
      <c r="H48" s="385"/>
      <c r="I48" s="385"/>
      <c r="J48" s="385"/>
      <c r="K48" s="385"/>
      <c r="L48" s="385"/>
      <c r="M48" s="385"/>
      <c r="N48" s="385"/>
      <c r="O48" s="316"/>
      <c r="Q48" s="390"/>
    </row>
    <row r="49" spans="3:17" s="38" customFormat="1" ht="4.5" customHeight="1">
      <c r="C49" s="174"/>
      <c r="D49" s="314"/>
      <c r="E49" s="315"/>
      <c r="F49" s="315"/>
      <c r="G49" s="315"/>
      <c r="H49" s="315"/>
      <c r="I49" s="315"/>
      <c r="J49" s="315"/>
      <c r="K49" s="315"/>
      <c r="L49" s="315"/>
      <c r="M49" s="315"/>
      <c r="N49" s="315"/>
      <c r="O49" s="316"/>
      <c r="Q49" s="390"/>
    </row>
    <row r="50" spans="3:17" s="38" customFormat="1" ht="15.75" customHeight="1">
      <c r="C50" s="174"/>
      <c r="D50" s="222" t="s">
        <v>41</v>
      </c>
      <c r="E50" s="386"/>
      <c r="F50" s="385"/>
      <c r="G50" s="385"/>
      <c r="H50" s="385"/>
      <c r="I50" s="385"/>
      <c r="J50" s="385"/>
      <c r="K50" s="385"/>
      <c r="L50" s="385"/>
      <c r="M50" s="385"/>
      <c r="N50" s="385"/>
      <c r="O50" s="316"/>
      <c r="Q50" s="390"/>
    </row>
    <row r="51" spans="3:17" s="38" customFormat="1" ht="4.5" customHeight="1" thickBot="1">
      <c r="C51" s="175"/>
      <c r="D51" s="223"/>
      <c r="E51" s="176"/>
      <c r="F51" s="176"/>
      <c r="G51" s="176"/>
      <c r="H51" s="176"/>
      <c r="I51" s="176"/>
      <c r="J51" s="176"/>
      <c r="K51" s="176"/>
      <c r="L51" s="176"/>
      <c r="M51" s="176"/>
      <c r="N51" s="176"/>
      <c r="O51" s="177"/>
      <c r="Q51" s="390"/>
    </row>
    <row r="52" spans="3:17" ht="15.75" customHeight="1">
      <c r="C52" s="417" t="s">
        <v>140</v>
      </c>
      <c r="D52" s="388"/>
      <c r="E52" s="388"/>
      <c r="F52" s="388"/>
      <c r="G52" s="388"/>
      <c r="H52" s="388"/>
      <c r="I52" s="388"/>
      <c r="J52" s="388"/>
      <c r="K52" s="388"/>
      <c r="L52" s="388"/>
      <c r="M52" s="388"/>
      <c r="N52" s="388"/>
      <c r="O52" s="389"/>
      <c r="Q52" s="390" t="s">
        <v>302</v>
      </c>
    </row>
    <row r="53" spans="3:17" ht="4.5" customHeight="1" thickBot="1">
      <c r="C53" s="22"/>
      <c r="O53" s="24"/>
      <c r="Q53" s="390"/>
    </row>
    <row r="54" spans="3:17" ht="15" customHeight="1" thickBot="1">
      <c r="C54" s="22"/>
      <c r="D54" s="19" t="s">
        <v>13</v>
      </c>
      <c r="E54" s="89">
        <v>2022</v>
      </c>
      <c r="N54" s="109">
        <v>51</v>
      </c>
      <c r="O54" s="24"/>
      <c r="Q54" s="390"/>
    </row>
    <row r="55" spans="3:17" ht="4.5" customHeight="1" thickBot="1">
      <c r="C55" s="22"/>
      <c r="E55" s="53"/>
      <c r="O55" s="24"/>
      <c r="Q55" s="390"/>
    </row>
    <row r="56" spans="3:17" ht="15" customHeight="1" thickBot="1">
      <c r="C56" s="22"/>
      <c r="D56" s="19" t="s">
        <v>13</v>
      </c>
      <c r="E56" s="89">
        <v>2023</v>
      </c>
      <c r="N56" s="109">
        <v>51</v>
      </c>
      <c r="O56" s="24"/>
      <c r="Q56" s="390"/>
    </row>
    <row r="57" spans="3:17" ht="4.5" customHeight="1" thickBot="1">
      <c r="C57" s="25"/>
      <c r="D57" s="26"/>
      <c r="E57" s="26"/>
      <c r="F57" s="26"/>
      <c r="G57" s="26"/>
      <c r="H57" s="26"/>
      <c r="I57" s="26"/>
      <c r="J57" s="26"/>
      <c r="K57" s="26"/>
      <c r="L57" s="26"/>
      <c r="M57" s="26"/>
      <c r="N57" s="26"/>
      <c r="O57" s="27"/>
      <c r="Q57" s="390"/>
    </row>
    <row r="58" spans="3:17" ht="15.75" customHeight="1">
      <c r="C58" s="416" t="s">
        <v>141</v>
      </c>
      <c r="D58" s="388"/>
      <c r="E58" s="388"/>
      <c r="F58" s="388"/>
      <c r="G58" s="388"/>
      <c r="H58" s="388"/>
      <c r="I58" s="388"/>
      <c r="J58" s="388"/>
      <c r="K58" s="388"/>
      <c r="L58" s="388"/>
      <c r="M58" s="388"/>
      <c r="N58" s="388"/>
      <c r="O58" s="389"/>
      <c r="Q58" s="390" t="s">
        <v>302</v>
      </c>
    </row>
    <row r="59" spans="3:17" ht="4.5" customHeight="1">
      <c r="C59" s="22"/>
      <c r="O59" s="24"/>
      <c r="Q59" s="390"/>
    </row>
    <row r="60" spans="3:17" ht="15.75" customHeight="1">
      <c r="C60" s="22"/>
      <c r="D60" s="19" t="s">
        <v>13</v>
      </c>
      <c r="E60" s="89">
        <v>2022</v>
      </c>
      <c r="I60" s="53" t="s">
        <v>10</v>
      </c>
      <c r="J60" s="53"/>
      <c r="L60" s="53" t="s">
        <v>11</v>
      </c>
      <c r="O60" s="24"/>
      <c r="Q60" s="390"/>
    </row>
    <row r="61" spans="3:17" ht="4.5" customHeight="1" thickBot="1">
      <c r="C61" s="22"/>
      <c r="O61" s="24"/>
      <c r="Q61" s="390"/>
    </row>
    <row r="62" spans="3:17" ht="15.75" customHeight="1" thickBot="1">
      <c r="C62" s="22"/>
      <c r="E62" s="19" t="s">
        <v>295</v>
      </c>
      <c r="F62" s="21"/>
      <c r="G62" s="53"/>
      <c r="I62" s="118">
        <v>81</v>
      </c>
      <c r="J62" s="37"/>
      <c r="L62" s="118">
        <v>51</v>
      </c>
      <c r="O62" s="24"/>
      <c r="Q62" s="390"/>
    </row>
    <row r="63" spans="3:17" ht="4.5" customHeight="1" thickBot="1">
      <c r="C63" s="22"/>
      <c r="I63" s="53"/>
      <c r="L63" s="53"/>
      <c r="O63" s="24"/>
      <c r="Q63" s="390"/>
    </row>
    <row r="64" spans="3:17" ht="15.75" thickBot="1">
      <c r="C64" s="22"/>
      <c r="E64" s="400" t="s">
        <v>296</v>
      </c>
      <c r="F64" s="400"/>
      <c r="G64" s="400"/>
      <c r="I64" s="452">
        <v>1707.1959999999999</v>
      </c>
      <c r="L64" s="452">
        <v>1707.1959999999999</v>
      </c>
      <c r="O64" s="24"/>
      <c r="Q64" s="390"/>
    </row>
    <row r="65" spans="3:17">
      <c r="C65" s="22"/>
      <c r="E65" s="400"/>
      <c r="F65" s="400"/>
      <c r="G65" s="400"/>
      <c r="J65" s="90" t="s">
        <v>198</v>
      </c>
      <c r="M65" s="90" t="s">
        <v>198</v>
      </c>
      <c r="O65" s="24"/>
      <c r="Q65" s="390"/>
    </row>
    <row r="66" spans="3:17" ht="4.5" customHeight="1" thickBot="1">
      <c r="C66" s="22"/>
      <c r="E66" s="92"/>
      <c r="F66" s="92"/>
      <c r="G66" s="92"/>
      <c r="J66" s="21"/>
      <c r="O66" s="24"/>
      <c r="Q66" s="390"/>
    </row>
    <row r="67" spans="3:17" ht="15.75" thickBot="1">
      <c r="C67" s="22"/>
      <c r="E67" s="92"/>
      <c r="F67" s="92"/>
      <c r="G67" s="92"/>
      <c r="J67" s="94">
        <f>(I62/I64)*100</f>
        <v>4.7446221757782938</v>
      </c>
      <c r="M67" s="94">
        <f>(L62/L64)*100</f>
        <v>2.9873547032678149</v>
      </c>
      <c r="O67" s="24"/>
      <c r="Q67" s="390"/>
    </row>
    <row r="68" spans="3:17" ht="15.75" customHeight="1">
      <c r="C68" s="22"/>
      <c r="D68" s="19" t="s">
        <v>13</v>
      </c>
      <c r="E68" s="89">
        <v>2023</v>
      </c>
      <c r="I68" s="53" t="s">
        <v>10</v>
      </c>
      <c r="J68" s="53"/>
      <c r="L68" s="53" t="s">
        <v>11</v>
      </c>
      <c r="O68" s="24"/>
      <c r="Q68" s="390"/>
    </row>
    <row r="69" spans="3:17" ht="4.5" customHeight="1" thickBot="1">
      <c r="C69" s="22"/>
      <c r="O69" s="24"/>
      <c r="Q69" s="390"/>
    </row>
    <row r="70" spans="3:17" ht="15.75" customHeight="1" thickBot="1">
      <c r="C70" s="22"/>
      <c r="E70" s="19" t="s">
        <v>295</v>
      </c>
      <c r="F70" s="21"/>
      <c r="G70" s="53"/>
      <c r="I70" s="118">
        <v>81</v>
      </c>
      <c r="J70" s="53"/>
      <c r="K70" s="53"/>
      <c r="L70" s="118">
        <v>51</v>
      </c>
      <c r="O70" s="24"/>
      <c r="Q70" s="390"/>
    </row>
    <row r="71" spans="3:17" ht="4.5" customHeight="1" thickBot="1">
      <c r="C71" s="22"/>
      <c r="I71" s="53"/>
      <c r="J71" s="53"/>
      <c r="K71" s="53"/>
      <c r="L71" s="53"/>
      <c r="O71" s="24"/>
      <c r="Q71" s="390"/>
    </row>
    <row r="72" spans="3:17" ht="15.75" thickBot="1">
      <c r="C72" s="22"/>
      <c r="E72" s="400" t="s">
        <v>296</v>
      </c>
      <c r="F72" s="400"/>
      <c r="G72" s="400"/>
      <c r="I72" s="452">
        <v>1707.1959999999999</v>
      </c>
      <c r="J72" s="53"/>
      <c r="K72" s="53"/>
      <c r="L72" s="452">
        <v>1707.1959999999999</v>
      </c>
      <c r="O72" s="24"/>
      <c r="Q72" s="390"/>
    </row>
    <row r="73" spans="3:17">
      <c r="C73" s="22"/>
      <c r="E73" s="400"/>
      <c r="F73" s="400"/>
      <c r="G73" s="400"/>
      <c r="J73" s="90" t="s">
        <v>198</v>
      </c>
      <c r="M73" s="90" t="s">
        <v>198</v>
      </c>
      <c r="O73" s="24"/>
      <c r="Q73" s="390"/>
    </row>
    <row r="74" spans="3:17" ht="4.5" customHeight="1" thickBot="1">
      <c r="C74" s="22"/>
      <c r="E74" s="92"/>
      <c r="F74" s="92"/>
      <c r="G74" s="92"/>
      <c r="J74" s="21"/>
      <c r="O74" s="24"/>
      <c r="Q74" s="390"/>
    </row>
    <row r="75" spans="3:17" ht="15.75" thickBot="1">
      <c r="C75" s="22"/>
      <c r="E75" s="92"/>
      <c r="F75" s="92"/>
      <c r="G75" s="92"/>
      <c r="J75" s="94">
        <f>(I70/I72)*100</f>
        <v>4.7446221757782938</v>
      </c>
      <c r="M75" s="94">
        <f>(L70/L72)*100</f>
        <v>2.9873547032678149</v>
      </c>
      <c r="O75" s="24"/>
      <c r="Q75" s="390"/>
    </row>
    <row r="76" spans="3:17" ht="15.75" customHeight="1">
      <c r="C76" s="22"/>
      <c r="E76" s="23"/>
      <c r="F76" s="21"/>
      <c r="G76" s="53"/>
      <c r="J76" s="37"/>
      <c r="M76" s="53"/>
      <c r="O76" s="24"/>
      <c r="Q76" s="390"/>
    </row>
    <row r="77" spans="3:17" ht="4.5" customHeight="1" thickBot="1">
      <c r="C77" s="25"/>
      <c r="D77" s="26"/>
      <c r="E77" s="26"/>
      <c r="F77" s="35"/>
      <c r="G77" s="26"/>
      <c r="H77" s="26"/>
      <c r="I77" s="26"/>
      <c r="J77" s="36"/>
      <c r="K77" s="26"/>
      <c r="L77" s="26"/>
      <c r="M77" s="26"/>
      <c r="N77" s="26"/>
      <c r="O77" s="27"/>
      <c r="Q77" s="390"/>
    </row>
    <row r="78" spans="3:17" ht="15.75" customHeight="1">
      <c r="C78" s="417" t="s">
        <v>142</v>
      </c>
      <c r="D78" s="388"/>
      <c r="E78" s="388"/>
      <c r="F78" s="388"/>
      <c r="G78" s="388"/>
      <c r="H78" s="388"/>
      <c r="I78" s="388"/>
      <c r="J78" s="388"/>
      <c r="K78" s="388"/>
      <c r="L78" s="388"/>
      <c r="M78" s="388"/>
      <c r="N78" s="388"/>
      <c r="O78" s="389"/>
      <c r="Q78" s="390" t="s">
        <v>302</v>
      </c>
    </row>
    <row r="79" spans="3:17" ht="4.5" customHeight="1">
      <c r="C79" s="22"/>
      <c r="O79" s="24"/>
      <c r="Q79" s="390"/>
    </row>
    <row r="80" spans="3:17" ht="15" customHeight="1" thickBot="1">
      <c r="C80" s="22"/>
      <c r="D80" s="19" t="s">
        <v>13</v>
      </c>
      <c r="E80" s="89">
        <v>2022</v>
      </c>
      <c r="O80" s="24"/>
      <c r="Q80" s="390"/>
    </row>
    <row r="81" spans="2:17" ht="15" customHeight="1" thickBot="1">
      <c r="C81" s="22"/>
      <c r="E81" s="19" t="s">
        <v>297</v>
      </c>
      <c r="I81" s="453">
        <v>86981</v>
      </c>
      <c r="O81" s="24"/>
      <c r="Q81" s="390"/>
    </row>
    <row r="82" spans="2:17" ht="3.75" customHeight="1" thickBot="1">
      <c r="C82" s="22"/>
      <c r="I82" s="53"/>
      <c r="O82" s="24"/>
      <c r="Q82" s="390"/>
    </row>
    <row r="83" spans="2:17" ht="15" customHeight="1" thickBot="1">
      <c r="C83" s="22"/>
      <c r="E83" s="19" t="s">
        <v>298</v>
      </c>
      <c r="I83" s="452">
        <v>1707.1959999999999</v>
      </c>
      <c r="O83" s="24"/>
      <c r="Q83" s="390"/>
    </row>
    <row r="84" spans="2:17" ht="15" customHeight="1" thickBot="1">
      <c r="C84" s="22"/>
      <c r="I84" s="101"/>
      <c r="K84" s="53" t="s">
        <v>198</v>
      </c>
      <c r="O84" s="24"/>
      <c r="Q84" s="390"/>
    </row>
    <row r="85" spans="2:17" ht="15" customHeight="1" thickBot="1">
      <c r="C85" s="22"/>
      <c r="I85" s="101"/>
      <c r="K85" s="454">
        <f>(I83/I81)*100</f>
        <v>1.9627228935054779</v>
      </c>
      <c r="O85" s="24"/>
      <c r="Q85" s="390"/>
    </row>
    <row r="86" spans="2:17" ht="4.5" customHeight="1">
      <c r="C86" s="22"/>
      <c r="O86" s="24"/>
      <c r="Q86" s="390"/>
    </row>
    <row r="87" spans="2:17" ht="15" customHeight="1" thickBot="1">
      <c r="C87" s="22"/>
      <c r="D87" s="19" t="s">
        <v>13</v>
      </c>
      <c r="E87" s="89">
        <v>2023</v>
      </c>
      <c r="O87" s="24"/>
      <c r="Q87" s="390"/>
    </row>
    <row r="88" spans="2:17" ht="15" customHeight="1" thickBot="1">
      <c r="C88" s="22"/>
      <c r="E88" s="19" t="s">
        <v>297</v>
      </c>
      <c r="I88" s="453">
        <v>86981</v>
      </c>
      <c r="O88" s="24"/>
      <c r="Q88" s="390"/>
    </row>
    <row r="89" spans="2:17" ht="3.75" customHeight="1" thickBot="1">
      <c r="C89" s="22"/>
      <c r="I89" s="53"/>
      <c r="O89" s="24"/>
      <c r="Q89" s="390"/>
    </row>
    <row r="90" spans="2:17" ht="15" customHeight="1" thickBot="1">
      <c r="C90" s="22"/>
      <c r="E90" s="19" t="s">
        <v>298</v>
      </c>
      <c r="I90" s="452">
        <v>1707.1959999999999</v>
      </c>
      <c r="O90" s="24"/>
      <c r="Q90" s="390"/>
    </row>
    <row r="91" spans="2:17" ht="15" customHeight="1" thickBot="1">
      <c r="C91" s="22"/>
      <c r="I91" s="101"/>
      <c r="K91" s="53" t="s">
        <v>198</v>
      </c>
      <c r="O91" s="24"/>
      <c r="Q91" s="390"/>
    </row>
    <row r="92" spans="2:17" ht="15" customHeight="1" thickBot="1">
      <c r="C92" s="22"/>
      <c r="I92" s="101"/>
      <c r="K92" s="454">
        <f>(I90/I88)*100</f>
        <v>1.9627228935054779</v>
      </c>
      <c r="O92" s="24"/>
      <c r="Q92" s="390"/>
    </row>
    <row r="93" spans="2:17" ht="4.5" customHeight="1" thickBot="1">
      <c r="C93" s="25"/>
      <c r="D93" s="26"/>
      <c r="E93" s="26"/>
      <c r="F93" s="26"/>
      <c r="G93" s="26"/>
      <c r="H93" s="26"/>
      <c r="I93" s="26"/>
      <c r="J93" s="26"/>
      <c r="K93" s="26"/>
      <c r="L93" s="26"/>
      <c r="M93" s="26"/>
      <c r="N93" s="26"/>
      <c r="O93" s="27"/>
      <c r="Q93" s="390"/>
    </row>
    <row r="94" spans="2:17" ht="15.75" customHeight="1" thickBot="1">
      <c r="B94" s="21" t="s">
        <v>143</v>
      </c>
      <c r="C94" s="21" t="s">
        <v>144</v>
      </c>
      <c r="D94" s="21"/>
    </row>
    <row r="95" spans="2:17" s="28" customFormat="1">
      <c r="C95" s="457" t="s">
        <v>240</v>
      </c>
      <c r="D95" s="421"/>
      <c r="E95" s="421"/>
      <c r="F95" s="421"/>
      <c r="G95" s="421"/>
      <c r="H95" s="421"/>
      <c r="I95" s="421"/>
      <c r="J95" s="421"/>
      <c r="K95" s="421"/>
      <c r="L95" s="421"/>
      <c r="M95" s="421"/>
      <c r="N95" s="421"/>
      <c r="O95" s="422"/>
      <c r="Q95" s="390" t="s">
        <v>291</v>
      </c>
    </row>
    <row r="96" spans="2:17" s="28" customFormat="1">
      <c r="C96" s="110"/>
      <c r="D96" s="40" t="s">
        <v>239</v>
      </c>
      <c r="E96" s="41">
        <v>2023</v>
      </c>
      <c r="F96" s="113"/>
      <c r="G96" s="113"/>
      <c r="H96" s="113"/>
      <c r="I96" s="113"/>
      <c r="J96" s="113"/>
      <c r="K96" s="113"/>
      <c r="L96" s="113"/>
      <c r="M96" s="113"/>
      <c r="N96" s="119" t="s">
        <v>12</v>
      </c>
      <c r="O96" s="114"/>
      <c r="Q96" s="390"/>
    </row>
    <row r="97" spans="3:17" s="28" customFormat="1" ht="3" customHeight="1" thickBot="1">
      <c r="C97" s="110"/>
      <c r="D97" s="113"/>
      <c r="E97" s="113"/>
      <c r="F97" s="113"/>
      <c r="G97" s="113"/>
      <c r="H97" s="113"/>
      <c r="I97" s="113"/>
      <c r="J97" s="113"/>
      <c r="K97" s="113"/>
      <c r="L97" s="113"/>
      <c r="M97" s="113"/>
      <c r="N97" s="113"/>
      <c r="O97" s="114"/>
      <c r="Q97" s="390"/>
    </row>
    <row r="98" spans="3:17" s="28" customFormat="1" ht="19.5" customHeight="1" thickBot="1">
      <c r="C98" s="110"/>
      <c r="D98" s="113"/>
      <c r="E98" s="113" t="s">
        <v>462</v>
      </c>
      <c r="F98" s="113"/>
      <c r="G98" s="113"/>
      <c r="H98" s="113"/>
      <c r="I98" s="113"/>
      <c r="J98" s="113"/>
      <c r="K98" s="113"/>
      <c r="L98" s="113"/>
      <c r="M98" s="113"/>
      <c r="N98" s="455">
        <f>SUM(N100,N102,N104,N106,N108,N110,N112,N114,N116,N118,N120,N122,N124,N126,N128)</f>
        <v>7</v>
      </c>
      <c r="O98" s="114"/>
      <c r="Q98" s="390"/>
    </row>
    <row r="99" spans="3:17" s="28" customFormat="1" ht="3" customHeight="1" thickBot="1">
      <c r="C99" s="110"/>
      <c r="D99" s="113"/>
      <c r="E99" s="113"/>
      <c r="F99" s="113"/>
      <c r="G99" s="113"/>
      <c r="H99" s="113"/>
      <c r="I99" s="113"/>
      <c r="J99" s="113"/>
      <c r="K99" s="113"/>
      <c r="L99" s="113"/>
      <c r="M99" s="113"/>
      <c r="N99" s="113"/>
      <c r="O99" s="114"/>
      <c r="Q99" s="390"/>
    </row>
    <row r="100" spans="3:17" s="28" customFormat="1" ht="15.75" thickBot="1">
      <c r="C100" s="110"/>
      <c r="D100" s="113"/>
      <c r="E100" s="113" t="s">
        <v>170</v>
      </c>
      <c r="F100" s="113"/>
      <c r="G100" s="113"/>
      <c r="H100" s="113"/>
      <c r="I100" s="113"/>
      <c r="J100" s="113"/>
      <c r="K100" s="113"/>
      <c r="L100" s="113"/>
      <c r="M100" s="113"/>
      <c r="N100" s="455">
        <v>0</v>
      </c>
      <c r="O100" s="114"/>
      <c r="Q100" s="390"/>
    </row>
    <row r="101" spans="3:17" s="28" customFormat="1" ht="4.5" customHeight="1" thickBot="1">
      <c r="C101" s="110"/>
      <c r="D101" s="113"/>
      <c r="E101" s="113"/>
      <c r="F101" s="113"/>
      <c r="G101" s="113"/>
      <c r="H101" s="113"/>
      <c r="I101" s="113"/>
      <c r="J101" s="113"/>
      <c r="K101" s="113"/>
      <c r="L101" s="113"/>
      <c r="M101" s="113"/>
      <c r="N101" s="456"/>
      <c r="O101" s="114"/>
      <c r="Q101" s="390"/>
    </row>
    <row r="102" spans="3:17" s="28" customFormat="1" ht="15.75" thickBot="1">
      <c r="C102" s="110"/>
      <c r="D102" s="113"/>
      <c r="E102" s="113" t="s">
        <v>171</v>
      </c>
      <c r="F102" s="113"/>
      <c r="G102" s="113"/>
      <c r="H102" s="113"/>
      <c r="I102" s="113"/>
      <c r="J102" s="113"/>
      <c r="K102" s="113"/>
      <c r="L102" s="113"/>
      <c r="M102" s="113"/>
      <c r="N102" s="455">
        <v>0</v>
      </c>
      <c r="O102" s="114"/>
      <c r="Q102" s="390"/>
    </row>
    <row r="103" spans="3:17" s="28" customFormat="1" ht="4.5" customHeight="1" thickBot="1">
      <c r="C103" s="110"/>
      <c r="D103" s="113"/>
      <c r="E103" s="113"/>
      <c r="F103" s="113"/>
      <c r="G103" s="113"/>
      <c r="H103" s="113"/>
      <c r="I103" s="113"/>
      <c r="J103" s="113"/>
      <c r="K103" s="113"/>
      <c r="L103" s="113"/>
      <c r="M103" s="113"/>
      <c r="N103" s="456"/>
      <c r="O103" s="114"/>
      <c r="Q103" s="390"/>
    </row>
    <row r="104" spans="3:17" s="28" customFormat="1" ht="15.75" thickBot="1">
      <c r="C104" s="110"/>
      <c r="D104" s="113"/>
      <c r="E104" s="113" t="s">
        <v>199</v>
      </c>
      <c r="F104" s="113"/>
      <c r="G104" s="113"/>
      <c r="H104" s="113"/>
      <c r="I104" s="113"/>
      <c r="J104" s="113"/>
      <c r="K104" s="113"/>
      <c r="L104" s="113"/>
      <c r="M104" s="113"/>
      <c r="N104" s="455">
        <v>0</v>
      </c>
      <c r="O104" s="114"/>
      <c r="Q104" s="390"/>
    </row>
    <row r="105" spans="3:17" s="28" customFormat="1" ht="4.5" customHeight="1" thickBot="1">
      <c r="C105" s="110"/>
      <c r="D105" s="113"/>
      <c r="E105" s="113"/>
      <c r="F105" s="113"/>
      <c r="G105" s="113"/>
      <c r="H105" s="113"/>
      <c r="I105" s="113"/>
      <c r="J105" s="113"/>
      <c r="K105" s="113"/>
      <c r="L105" s="113"/>
      <c r="M105" s="113"/>
      <c r="N105" s="456"/>
      <c r="O105" s="114"/>
      <c r="Q105" s="390"/>
    </row>
    <row r="106" spans="3:17" s="28" customFormat="1" ht="15.75" thickBot="1">
      <c r="C106" s="110"/>
      <c r="D106" s="113"/>
      <c r="E106" s="113" t="s">
        <v>263</v>
      </c>
      <c r="F106" s="113"/>
      <c r="G106" s="113"/>
      <c r="H106" s="113"/>
      <c r="I106" s="113"/>
      <c r="J106" s="113"/>
      <c r="K106" s="113"/>
      <c r="L106" s="113"/>
      <c r="M106" s="113"/>
      <c r="N106" s="455">
        <v>1</v>
      </c>
      <c r="O106" s="114"/>
      <c r="Q106" s="390"/>
    </row>
    <row r="107" spans="3:17" s="28" customFormat="1" ht="4.5" customHeight="1" thickBot="1">
      <c r="C107" s="110"/>
      <c r="D107" s="113"/>
      <c r="E107" s="113"/>
      <c r="F107" s="113"/>
      <c r="G107" s="113"/>
      <c r="H107" s="113"/>
      <c r="I107" s="113"/>
      <c r="J107" s="113"/>
      <c r="K107" s="113"/>
      <c r="L107" s="113"/>
      <c r="M107" s="113"/>
      <c r="N107" s="456"/>
      <c r="O107" s="114"/>
      <c r="Q107" s="390"/>
    </row>
    <row r="108" spans="3:17" s="28" customFormat="1" ht="15.75" thickBot="1">
      <c r="C108" s="110"/>
      <c r="D108" s="113"/>
      <c r="E108" s="113" t="s">
        <v>255</v>
      </c>
      <c r="F108" s="113"/>
      <c r="G108" s="113"/>
      <c r="H108" s="113"/>
      <c r="I108" s="113"/>
      <c r="J108" s="113"/>
      <c r="K108" s="113"/>
      <c r="L108" s="113"/>
      <c r="M108" s="113"/>
      <c r="N108" s="455">
        <v>1</v>
      </c>
      <c r="O108" s="114"/>
      <c r="Q108" s="390"/>
    </row>
    <row r="109" spans="3:17" s="28" customFormat="1" ht="4.5" customHeight="1" thickBot="1">
      <c r="C109" s="110"/>
      <c r="D109" s="113"/>
      <c r="E109" s="113"/>
      <c r="F109" s="113"/>
      <c r="G109" s="113"/>
      <c r="H109" s="113"/>
      <c r="I109" s="113"/>
      <c r="J109" s="113"/>
      <c r="K109" s="113"/>
      <c r="L109" s="113"/>
      <c r="M109" s="113"/>
      <c r="N109" s="456"/>
      <c r="O109" s="114"/>
      <c r="Q109" s="390"/>
    </row>
    <row r="110" spans="3:17" s="28" customFormat="1" ht="15.75" thickBot="1">
      <c r="C110" s="110"/>
      <c r="D110" s="113"/>
      <c r="E110" s="113" t="s">
        <v>256</v>
      </c>
      <c r="F110" s="113"/>
      <c r="G110" s="113"/>
      <c r="H110" s="113"/>
      <c r="I110" s="113"/>
      <c r="J110" s="113"/>
      <c r="K110" s="113"/>
      <c r="L110" s="113"/>
      <c r="M110" s="113"/>
      <c r="N110" s="455">
        <v>1</v>
      </c>
      <c r="O110" s="114"/>
      <c r="Q110" s="390"/>
    </row>
    <row r="111" spans="3:17" s="28" customFormat="1" ht="4.5" customHeight="1" thickBot="1">
      <c r="C111" s="110"/>
      <c r="D111" s="113"/>
      <c r="E111" s="113"/>
      <c r="F111" s="113"/>
      <c r="G111" s="113"/>
      <c r="H111" s="113"/>
      <c r="I111" s="113"/>
      <c r="J111" s="113"/>
      <c r="K111" s="113"/>
      <c r="L111" s="113"/>
      <c r="M111" s="113"/>
      <c r="N111" s="456"/>
      <c r="O111" s="114"/>
      <c r="Q111" s="390"/>
    </row>
    <row r="112" spans="3:17" s="28" customFormat="1" ht="15.75" thickBot="1">
      <c r="C112" s="110"/>
      <c r="D112" s="113"/>
      <c r="E112" s="113" t="s">
        <v>257</v>
      </c>
      <c r="F112" s="113"/>
      <c r="G112" s="113"/>
      <c r="H112" s="113"/>
      <c r="I112" s="113"/>
      <c r="J112" s="113"/>
      <c r="K112" s="113"/>
      <c r="L112" s="113"/>
      <c r="M112" s="113"/>
      <c r="N112" s="455">
        <v>0</v>
      </c>
      <c r="O112" s="114"/>
      <c r="Q112" s="390"/>
    </row>
    <row r="113" spans="3:17" s="28" customFormat="1" ht="4.5" customHeight="1" thickBot="1">
      <c r="C113" s="110"/>
      <c r="D113" s="113"/>
      <c r="E113" s="113"/>
      <c r="F113" s="113"/>
      <c r="G113" s="113"/>
      <c r="H113" s="113"/>
      <c r="I113" s="113"/>
      <c r="J113" s="113"/>
      <c r="K113" s="113"/>
      <c r="L113" s="113"/>
      <c r="M113" s="113"/>
      <c r="N113" s="456"/>
      <c r="O113" s="114"/>
      <c r="Q113" s="390"/>
    </row>
    <row r="114" spans="3:17" s="28" customFormat="1" ht="15.75" thickBot="1">
      <c r="C114" s="110"/>
      <c r="D114" s="113"/>
      <c r="E114" s="113" t="s">
        <v>258</v>
      </c>
      <c r="F114" s="113"/>
      <c r="G114" s="113"/>
      <c r="H114" s="113"/>
      <c r="I114" s="113"/>
      <c r="J114" s="113"/>
      <c r="K114" s="113"/>
      <c r="L114" s="113"/>
      <c r="M114" s="113"/>
      <c r="N114" s="455">
        <v>0</v>
      </c>
      <c r="O114" s="114"/>
      <c r="Q114" s="390"/>
    </row>
    <row r="115" spans="3:17" s="28" customFormat="1" ht="4.5" customHeight="1" thickBot="1">
      <c r="C115" s="110"/>
      <c r="D115" s="113"/>
      <c r="E115" s="113"/>
      <c r="F115" s="113"/>
      <c r="G115" s="113"/>
      <c r="H115" s="113"/>
      <c r="I115" s="113"/>
      <c r="J115" s="113"/>
      <c r="K115" s="113"/>
      <c r="L115" s="113"/>
      <c r="M115" s="113"/>
      <c r="N115" s="456"/>
      <c r="O115" s="114"/>
      <c r="Q115" s="390"/>
    </row>
    <row r="116" spans="3:17" s="28" customFormat="1" ht="15.75" thickBot="1">
      <c r="C116" s="110"/>
      <c r="D116" s="113"/>
      <c r="E116" s="113" t="s">
        <v>264</v>
      </c>
      <c r="F116" s="113"/>
      <c r="G116" s="113"/>
      <c r="H116" s="113"/>
      <c r="I116" s="113"/>
      <c r="J116" s="113"/>
      <c r="K116" s="113"/>
      <c r="L116" s="113"/>
      <c r="M116" s="113"/>
      <c r="N116" s="455">
        <v>1</v>
      </c>
      <c r="O116" s="114"/>
      <c r="Q116" s="390"/>
    </row>
    <row r="117" spans="3:17" s="28" customFormat="1" ht="4.5" customHeight="1" thickBot="1">
      <c r="C117" s="110"/>
      <c r="D117" s="113"/>
      <c r="E117" s="113"/>
      <c r="F117" s="113"/>
      <c r="G117" s="113"/>
      <c r="H117" s="113"/>
      <c r="I117" s="113"/>
      <c r="J117" s="113"/>
      <c r="K117" s="113"/>
      <c r="L117" s="113"/>
      <c r="M117" s="113"/>
      <c r="N117" s="456"/>
      <c r="O117" s="114"/>
      <c r="Q117" s="390"/>
    </row>
    <row r="118" spans="3:17" s="28" customFormat="1" ht="15.75" thickBot="1">
      <c r="C118" s="110"/>
      <c r="D118" s="113"/>
      <c r="E118" s="113" t="s">
        <v>259</v>
      </c>
      <c r="F118" s="113"/>
      <c r="G118" s="113"/>
      <c r="H118" s="113"/>
      <c r="I118" s="113"/>
      <c r="J118" s="113"/>
      <c r="K118" s="113"/>
      <c r="L118" s="113"/>
      <c r="M118" s="113"/>
      <c r="N118" s="455">
        <v>1</v>
      </c>
      <c r="O118" s="114"/>
      <c r="Q118" s="390"/>
    </row>
    <row r="119" spans="3:17" s="28" customFormat="1" ht="4.5" customHeight="1" thickBot="1">
      <c r="C119" s="110"/>
      <c r="D119" s="113"/>
      <c r="E119" s="113"/>
      <c r="F119" s="113"/>
      <c r="G119" s="113"/>
      <c r="H119" s="113"/>
      <c r="I119" s="113"/>
      <c r="J119" s="113"/>
      <c r="K119" s="113"/>
      <c r="L119" s="113"/>
      <c r="M119" s="113"/>
      <c r="N119" s="456"/>
      <c r="O119" s="114"/>
      <c r="Q119" s="390"/>
    </row>
    <row r="120" spans="3:17" s="28" customFormat="1" ht="15.75" thickBot="1">
      <c r="C120" s="110"/>
      <c r="D120" s="113"/>
      <c r="E120" s="113" t="s">
        <v>260</v>
      </c>
      <c r="F120" s="113"/>
      <c r="G120" s="113"/>
      <c r="H120" s="113"/>
      <c r="I120" s="113"/>
      <c r="J120" s="113"/>
      <c r="K120" s="113"/>
      <c r="L120" s="113"/>
      <c r="M120" s="113"/>
      <c r="N120" s="455">
        <v>1</v>
      </c>
      <c r="O120" s="114"/>
      <c r="Q120" s="390"/>
    </row>
    <row r="121" spans="3:17" s="28" customFormat="1" ht="4.5" customHeight="1" thickBot="1">
      <c r="C121" s="110"/>
      <c r="D121" s="113"/>
      <c r="E121" s="113"/>
      <c r="F121" s="113"/>
      <c r="G121" s="113"/>
      <c r="H121" s="113"/>
      <c r="I121" s="113"/>
      <c r="J121" s="113"/>
      <c r="K121" s="113"/>
      <c r="L121" s="113"/>
      <c r="M121" s="113"/>
      <c r="N121" s="456"/>
      <c r="O121" s="114"/>
      <c r="Q121" s="390"/>
    </row>
    <row r="122" spans="3:17" s="28" customFormat="1" ht="15.75" thickBot="1">
      <c r="C122" s="110"/>
      <c r="D122" s="113"/>
      <c r="E122" s="113" t="s">
        <v>261</v>
      </c>
      <c r="F122" s="113"/>
      <c r="G122" s="113"/>
      <c r="H122" s="113"/>
      <c r="I122" s="113"/>
      <c r="J122" s="113"/>
      <c r="K122" s="113"/>
      <c r="L122" s="113"/>
      <c r="M122" s="113"/>
      <c r="N122" s="455">
        <v>0</v>
      </c>
      <c r="O122" s="114"/>
      <c r="Q122" s="390"/>
    </row>
    <row r="123" spans="3:17" s="28" customFormat="1" ht="4.5" customHeight="1" thickBot="1">
      <c r="C123" s="110"/>
      <c r="D123" s="113"/>
      <c r="E123" s="113"/>
      <c r="F123" s="113"/>
      <c r="G123" s="113"/>
      <c r="H123" s="113"/>
      <c r="I123" s="113"/>
      <c r="J123" s="113"/>
      <c r="K123" s="113"/>
      <c r="L123" s="113"/>
      <c r="M123" s="113"/>
      <c r="N123" s="456"/>
      <c r="O123" s="114"/>
      <c r="Q123" s="390"/>
    </row>
    <row r="124" spans="3:17" s="28" customFormat="1" ht="15.75" thickBot="1">
      <c r="C124" s="110"/>
      <c r="D124" s="113"/>
      <c r="E124" s="113" t="s">
        <v>262</v>
      </c>
      <c r="F124" s="113"/>
      <c r="G124" s="113"/>
      <c r="H124" s="113"/>
      <c r="I124" s="113"/>
      <c r="J124" s="113"/>
      <c r="K124" s="113"/>
      <c r="L124" s="113"/>
      <c r="M124" s="113"/>
      <c r="N124" s="455">
        <v>1</v>
      </c>
      <c r="O124" s="114"/>
      <c r="Q124" s="390"/>
    </row>
    <row r="125" spans="3:17" s="28" customFormat="1" ht="4.5" customHeight="1" thickBot="1">
      <c r="C125" s="110"/>
      <c r="D125" s="113"/>
      <c r="E125" s="113"/>
      <c r="F125" s="113"/>
      <c r="G125" s="113"/>
      <c r="H125" s="113"/>
      <c r="I125" s="113"/>
      <c r="J125" s="113"/>
      <c r="K125" s="113"/>
      <c r="L125" s="113"/>
      <c r="M125" s="113"/>
      <c r="N125" s="456"/>
      <c r="O125" s="114"/>
      <c r="Q125" s="390"/>
    </row>
    <row r="126" spans="3:17" s="28" customFormat="1" ht="15.75" thickBot="1">
      <c r="C126" s="110"/>
      <c r="D126" s="113"/>
      <c r="E126" s="113" t="s">
        <v>265</v>
      </c>
      <c r="F126" s="113"/>
      <c r="G126" s="113"/>
      <c r="H126" s="113"/>
      <c r="I126" s="113"/>
      <c r="J126" s="113"/>
      <c r="K126" s="113"/>
      <c r="L126" s="113"/>
      <c r="M126" s="113"/>
      <c r="N126" s="455">
        <v>0</v>
      </c>
      <c r="O126" s="114"/>
      <c r="Q126" s="390"/>
    </row>
    <row r="127" spans="3:17" s="28" customFormat="1" ht="4.5" customHeight="1" thickBot="1">
      <c r="C127" s="110"/>
      <c r="D127" s="113"/>
      <c r="E127" s="113"/>
      <c r="F127" s="113"/>
      <c r="G127" s="113"/>
      <c r="H127" s="113"/>
      <c r="I127" s="113"/>
      <c r="J127" s="113"/>
      <c r="K127" s="113"/>
      <c r="L127" s="113"/>
      <c r="M127" s="113"/>
      <c r="N127" s="456"/>
      <c r="O127" s="114"/>
      <c r="Q127" s="390"/>
    </row>
    <row r="128" spans="3:17" s="28" customFormat="1" ht="15.75" thickBot="1">
      <c r="C128" s="110"/>
      <c r="D128" s="113"/>
      <c r="E128" s="113" t="s">
        <v>172</v>
      </c>
      <c r="F128" s="113"/>
      <c r="G128" s="113"/>
      <c r="H128" s="113"/>
      <c r="I128" s="113"/>
      <c r="J128" s="113"/>
      <c r="K128" s="113"/>
      <c r="L128" s="113"/>
      <c r="M128" s="113"/>
      <c r="N128" s="455">
        <v>0</v>
      </c>
      <c r="O128" s="114"/>
      <c r="Q128" s="390"/>
    </row>
    <row r="129" spans="3:17" s="28" customFormat="1" ht="4.5" customHeight="1" thickBot="1">
      <c r="C129" s="111"/>
      <c r="D129" s="115"/>
      <c r="E129" s="115"/>
      <c r="F129" s="115"/>
      <c r="G129" s="115"/>
      <c r="H129" s="115"/>
      <c r="I129" s="115"/>
      <c r="J129" s="115"/>
      <c r="K129" s="115"/>
      <c r="L129" s="115"/>
      <c r="M129" s="115"/>
      <c r="N129" s="115"/>
      <c r="O129" s="117"/>
      <c r="Q129" s="390"/>
    </row>
    <row r="130" spans="3:17" s="28" customFormat="1" ht="15.75" customHeight="1"/>
    <row r="131" spans="3:17" ht="15.75" customHeight="1"/>
    <row r="132" spans="3:17" ht="15.75" customHeight="1"/>
    <row r="133" spans="3:17" ht="15.75" customHeight="1"/>
    <row r="134" spans="3:17" ht="15.75" customHeight="1"/>
    <row r="135" spans="3:17" ht="15.75" customHeight="1"/>
    <row r="136" spans="3:17" ht="15.75" customHeight="1"/>
    <row r="137" spans="3:17" ht="15.75" customHeight="1"/>
    <row r="138" spans="3:17" ht="15.75" customHeight="1"/>
    <row r="139" spans="3:17" ht="15.75" customHeight="1"/>
    <row r="140" spans="3:17" ht="15.75" customHeight="1"/>
    <row r="141" spans="3:17" ht="15.75" customHeight="1"/>
    <row r="142" spans="3:17" ht="15.75" customHeight="1"/>
    <row r="143" spans="3:17" ht="15.75" customHeight="1"/>
    <row r="144" spans="3:17"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sheetData>
  <mergeCells count="29">
    <mergeCell ref="C25:O25"/>
    <mergeCell ref="Q40:Q51"/>
    <mergeCell ref="Q21:Q24"/>
    <mergeCell ref="Q11:Q14"/>
    <mergeCell ref="Q15:Q20"/>
    <mergeCell ref="C95:O95"/>
    <mergeCell ref="A1:O1"/>
    <mergeCell ref="D4:F4"/>
    <mergeCell ref="D5:F5"/>
    <mergeCell ref="D6:F6"/>
    <mergeCell ref="C11:O11"/>
    <mergeCell ref="C15:O15"/>
    <mergeCell ref="C21:O21"/>
    <mergeCell ref="E46:N46"/>
    <mergeCell ref="E48:N48"/>
    <mergeCell ref="E50:N50"/>
    <mergeCell ref="C58:O58"/>
    <mergeCell ref="C78:O78"/>
    <mergeCell ref="E64:G65"/>
    <mergeCell ref="E72:G73"/>
    <mergeCell ref="C52:O52"/>
    <mergeCell ref="C40:O40"/>
    <mergeCell ref="E42:N42"/>
    <mergeCell ref="E44:N44"/>
    <mergeCell ref="Q52:Q57"/>
    <mergeCell ref="Q58:Q77"/>
    <mergeCell ref="Q78:Q93"/>
    <mergeCell ref="Q25:Q38"/>
    <mergeCell ref="Q95:Q129"/>
  </mergeCells>
  <pageMargins left="0.25" right="0.25"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8"/>
  <sheetViews>
    <sheetView showGridLines="0" zoomScale="85" zoomScaleNormal="85" workbookViewId="0">
      <pane ySplit="9" topLeftCell="A10" activePane="bottomLeft" state="frozen"/>
      <selection activeCell="B1" sqref="B1"/>
      <selection pane="bottomLeft" activeCell="F13" sqref="F13"/>
    </sheetView>
  </sheetViews>
  <sheetFormatPr defaultColWidth="12.625" defaultRowHeight="15" customHeight="1"/>
  <cols>
    <col min="1" max="1" width="3.125" style="19" customWidth="1"/>
    <col min="2" max="2" width="4.125" style="19" customWidth="1"/>
    <col min="3" max="3" width="8.25" style="19" customWidth="1"/>
    <col min="4" max="4" width="5.25" style="19" customWidth="1"/>
    <col min="5" max="7" width="5.875" style="19" customWidth="1"/>
    <col min="8" max="8" width="5.5" style="19" customWidth="1"/>
    <col min="9" max="13" width="5.875" style="19" customWidth="1"/>
    <col min="14" max="14" width="5.75" style="19" customWidth="1"/>
    <col min="15" max="15" width="3.125" style="19" customWidth="1"/>
    <col min="16" max="16" width="5.875" style="19" customWidth="1"/>
    <col min="17" max="17" width="15.375" style="28" customWidth="1"/>
    <col min="18" max="18" width="13.25" style="19" customWidth="1"/>
    <col min="19" max="24" width="5.875" style="19" customWidth="1"/>
    <col min="25" max="16384" width="12.625" style="19"/>
  </cols>
  <sheetData>
    <row r="1" spans="1:17">
      <c r="A1" s="393" t="s">
        <v>299</v>
      </c>
      <c r="B1" s="394"/>
      <c r="C1" s="394"/>
      <c r="D1" s="394"/>
      <c r="E1" s="394"/>
      <c r="F1" s="394"/>
      <c r="G1" s="394"/>
      <c r="H1" s="394"/>
      <c r="I1" s="394"/>
      <c r="J1" s="394"/>
      <c r="K1" s="394"/>
      <c r="L1" s="394"/>
      <c r="M1" s="394"/>
      <c r="N1" s="394"/>
      <c r="O1" s="394"/>
      <c r="Q1" s="233"/>
    </row>
    <row r="2" spans="1:17">
      <c r="A2" s="20" t="s">
        <v>0</v>
      </c>
      <c r="B2" s="20"/>
      <c r="C2" s="20"/>
      <c r="D2" s="20"/>
      <c r="E2" s="20"/>
      <c r="F2" s="20"/>
      <c r="G2" s="20"/>
      <c r="H2" s="20"/>
      <c r="I2" s="20"/>
      <c r="J2" s="20"/>
      <c r="K2" s="20"/>
      <c r="L2" s="20"/>
      <c r="M2" s="20"/>
      <c r="N2" s="20"/>
      <c r="O2" s="20"/>
    </row>
    <row r="4" spans="1:17">
      <c r="A4" s="91" t="s">
        <v>1</v>
      </c>
      <c r="B4" s="91"/>
      <c r="C4" s="91"/>
      <c r="D4" s="418" t="s">
        <v>2</v>
      </c>
      <c r="E4" s="418"/>
      <c r="F4" s="418"/>
    </row>
    <row r="5" spans="1:17">
      <c r="A5" s="91" t="s">
        <v>3</v>
      </c>
      <c r="B5" s="91"/>
      <c r="C5" s="91"/>
      <c r="D5" s="418" t="s">
        <v>4</v>
      </c>
      <c r="E5" s="418"/>
      <c r="F5" s="418"/>
    </row>
    <row r="6" spans="1:17">
      <c r="A6" s="91" t="s">
        <v>5</v>
      </c>
      <c r="B6" s="91"/>
      <c r="C6" s="91"/>
      <c r="D6" s="418"/>
      <c r="E6" s="418"/>
      <c r="F6" s="418"/>
    </row>
    <row r="8" spans="1:17">
      <c r="A8" s="21" t="s">
        <v>129</v>
      </c>
      <c r="Q8" s="307" t="s">
        <v>233</v>
      </c>
    </row>
    <row r="9" spans="1:17">
      <c r="A9" s="21"/>
      <c r="Q9" s="220" t="s">
        <v>184</v>
      </c>
    </row>
    <row r="10" spans="1:17" ht="15.75" thickBot="1">
      <c r="B10" s="21" t="s">
        <v>130</v>
      </c>
      <c r="C10" s="21" t="s">
        <v>131</v>
      </c>
      <c r="D10" s="21"/>
    </row>
    <row r="11" spans="1:17" s="28" customFormat="1" ht="30.75" customHeight="1">
      <c r="C11" s="424" t="s">
        <v>326</v>
      </c>
      <c r="D11" s="401"/>
      <c r="E11" s="401"/>
      <c r="F11" s="401"/>
      <c r="G11" s="401"/>
      <c r="H11" s="401"/>
      <c r="I11" s="401"/>
      <c r="J11" s="401"/>
      <c r="K11" s="401"/>
      <c r="L11" s="401"/>
      <c r="M11" s="401"/>
      <c r="N11" s="401"/>
      <c r="O11" s="402"/>
      <c r="Q11" s="391" t="s">
        <v>509</v>
      </c>
    </row>
    <row r="12" spans="1:17" s="28" customFormat="1" ht="19.5" customHeight="1">
      <c r="C12" s="296" t="s">
        <v>434</v>
      </c>
      <c r="D12" s="30"/>
      <c r="E12" s="30"/>
      <c r="F12" s="30"/>
      <c r="G12" s="30"/>
      <c r="H12" s="30"/>
      <c r="I12" s="30"/>
      <c r="J12" s="30"/>
      <c r="K12" s="30"/>
      <c r="L12" s="30"/>
      <c r="M12" s="30"/>
      <c r="N12" s="30"/>
      <c r="O12" s="31"/>
      <c r="Q12" s="391"/>
    </row>
    <row r="13" spans="1:17" s="28" customFormat="1" ht="19.5" customHeight="1">
      <c r="C13" s="29"/>
      <c r="D13" s="19" t="s">
        <v>13</v>
      </c>
      <c r="E13" s="166">
        <v>2022</v>
      </c>
      <c r="G13" s="30"/>
      <c r="H13" s="30"/>
      <c r="I13" s="124" t="s">
        <v>10</v>
      </c>
      <c r="J13" s="124"/>
      <c r="K13" s="124" t="s">
        <v>11</v>
      </c>
      <c r="L13" s="30"/>
      <c r="M13" s="123" t="s">
        <v>12</v>
      </c>
      <c r="N13" s="30"/>
      <c r="O13" s="31"/>
      <c r="Q13" s="391"/>
    </row>
    <row r="14" spans="1:17" s="28" customFormat="1" ht="5.25" customHeight="1" thickBot="1">
      <c r="C14" s="29"/>
      <c r="D14" s="19"/>
      <c r="E14" s="19"/>
      <c r="G14" s="30"/>
      <c r="H14" s="30"/>
      <c r="I14" s="30"/>
      <c r="J14" s="30"/>
      <c r="K14" s="30"/>
      <c r="L14" s="30"/>
      <c r="M14" s="30"/>
      <c r="N14" s="30"/>
      <c r="O14" s="31"/>
      <c r="Q14" s="391"/>
    </row>
    <row r="15" spans="1:17" s="28" customFormat="1" ht="15.75" customHeight="1" thickBot="1">
      <c r="C15" s="29"/>
      <c r="D15" s="30"/>
      <c r="E15" s="425" t="s">
        <v>303</v>
      </c>
      <c r="F15" s="425"/>
      <c r="G15" s="425"/>
      <c r="H15" s="426"/>
      <c r="I15" s="295"/>
      <c r="J15" s="126"/>
      <c r="K15" s="124"/>
      <c r="L15" s="126"/>
      <c r="M15" s="120">
        <v>207</v>
      </c>
      <c r="N15" s="30"/>
      <c r="O15" s="31"/>
      <c r="Q15" s="391"/>
    </row>
    <row r="16" spans="1:17" s="28" customFormat="1" ht="4.5" customHeight="1" thickBot="1">
      <c r="C16" s="29"/>
      <c r="D16" s="30"/>
      <c r="E16" s="30"/>
      <c r="G16" s="30"/>
      <c r="H16" s="30"/>
      <c r="I16" s="126"/>
      <c r="J16" s="126"/>
      <c r="K16" s="126"/>
      <c r="L16" s="126"/>
      <c r="M16" s="126"/>
      <c r="N16" s="30"/>
      <c r="O16" s="31"/>
      <c r="Q16" s="391"/>
    </row>
    <row r="17" spans="2:17" s="28" customFormat="1" ht="15.75" customHeight="1" thickBot="1">
      <c r="C17" s="29"/>
      <c r="D17" s="30"/>
      <c r="E17" s="30" t="s">
        <v>234</v>
      </c>
      <c r="F17" s="30"/>
      <c r="G17" s="30"/>
      <c r="H17" s="30"/>
      <c r="I17" s="293">
        <v>17734</v>
      </c>
      <c r="J17" s="126"/>
      <c r="K17" s="293">
        <v>16942</v>
      </c>
      <c r="L17" s="126"/>
      <c r="M17" s="294">
        <f>+I17+K17</f>
        <v>34676</v>
      </c>
      <c r="N17" s="30"/>
      <c r="O17" s="31"/>
      <c r="Q17" s="391"/>
    </row>
    <row r="18" spans="2:17" s="28" customFormat="1" ht="3.75" customHeight="1">
      <c r="C18" s="29"/>
      <c r="D18" s="30"/>
      <c r="E18" s="30"/>
      <c r="F18" s="30"/>
      <c r="G18" s="30"/>
      <c r="H18" s="30"/>
      <c r="I18" s="125"/>
      <c r="J18" s="126"/>
      <c r="K18" s="125"/>
      <c r="L18" s="126"/>
      <c r="M18" s="126"/>
      <c r="N18" s="30"/>
      <c r="O18" s="31"/>
      <c r="Q18" s="391"/>
    </row>
    <row r="19" spans="2:17" s="28" customFormat="1" ht="15.75" customHeight="1" thickBot="1">
      <c r="C19" s="29"/>
      <c r="D19" s="30"/>
      <c r="E19" s="30"/>
      <c r="F19" s="30"/>
      <c r="G19" s="30"/>
      <c r="H19" s="30"/>
      <c r="I19" s="124" t="s">
        <v>198</v>
      </c>
      <c r="J19" s="125"/>
      <c r="K19" s="124" t="s">
        <v>198</v>
      </c>
      <c r="L19" s="124"/>
      <c r="M19" s="124" t="s">
        <v>198</v>
      </c>
      <c r="N19" s="124"/>
      <c r="O19" s="31"/>
      <c r="Q19" s="391"/>
    </row>
    <row r="20" spans="2:17" s="28" customFormat="1" ht="15.75" customHeight="1" thickBot="1">
      <c r="C20" s="29"/>
      <c r="D20" s="30"/>
      <c r="E20" s="30"/>
      <c r="F20" s="30"/>
      <c r="G20" s="30"/>
      <c r="H20" s="30"/>
      <c r="I20" s="94">
        <f>(M15/I17)*100</f>
        <v>1.1672493515281381</v>
      </c>
      <c r="J20" s="124"/>
      <c r="K20" s="94">
        <f>(M15/K17)*100</f>
        <v>1.2218156061858105</v>
      </c>
      <c r="L20" s="124"/>
      <c r="M20" s="94">
        <f>(M15/M17)*100</f>
        <v>0.59695466605144765</v>
      </c>
      <c r="N20" s="124"/>
      <c r="O20" s="31"/>
      <c r="Q20" s="391"/>
    </row>
    <row r="21" spans="2:17" s="28" customFormat="1" ht="15.75" customHeight="1">
      <c r="C21" s="29"/>
      <c r="D21" s="30"/>
      <c r="E21" s="30"/>
      <c r="F21" s="30"/>
      <c r="G21" s="30"/>
      <c r="H21" s="30"/>
      <c r="I21" s="125"/>
      <c r="J21" s="30"/>
      <c r="K21" s="125"/>
      <c r="L21" s="30"/>
      <c r="M21" s="30"/>
      <c r="N21" s="30"/>
      <c r="O21" s="31"/>
      <c r="Q21" s="391"/>
    </row>
    <row r="22" spans="2:17" s="28" customFormat="1" ht="19.5" customHeight="1">
      <c r="C22" s="29"/>
      <c r="D22" s="19" t="s">
        <v>13</v>
      </c>
      <c r="E22" s="166">
        <v>2023</v>
      </c>
      <c r="G22" s="30"/>
      <c r="H22" s="30"/>
      <c r="I22" s="124"/>
      <c r="J22" s="124"/>
      <c r="K22" s="124"/>
      <c r="L22" s="30"/>
      <c r="M22" s="123"/>
      <c r="N22" s="30"/>
      <c r="O22" s="31"/>
      <c r="Q22" s="391"/>
    </row>
    <row r="23" spans="2:17" s="28" customFormat="1" ht="5.25" customHeight="1" thickBot="1">
      <c r="C23" s="29"/>
      <c r="D23" s="19"/>
      <c r="E23" s="19"/>
      <c r="G23" s="30"/>
      <c r="H23" s="30"/>
      <c r="I23" s="30"/>
      <c r="J23" s="30"/>
      <c r="K23" s="30"/>
      <c r="L23" s="30"/>
      <c r="M23" s="30"/>
      <c r="N23" s="30"/>
      <c r="O23" s="31"/>
      <c r="Q23" s="391"/>
    </row>
    <row r="24" spans="2:17" s="28" customFormat="1" ht="15.75" customHeight="1" thickBot="1">
      <c r="C24" s="29"/>
      <c r="D24" s="30"/>
      <c r="E24" s="425" t="s">
        <v>303</v>
      </c>
      <c r="F24" s="425"/>
      <c r="G24" s="425"/>
      <c r="H24" s="426"/>
      <c r="I24" s="295"/>
      <c r="J24" s="126"/>
      <c r="K24" s="124"/>
      <c r="L24" s="126"/>
      <c r="M24" s="120">
        <v>207</v>
      </c>
      <c r="N24" s="30"/>
      <c r="O24" s="31"/>
      <c r="Q24" s="391"/>
    </row>
    <row r="25" spans="2:17" s="28" customFormat="1" ht="4.5" customHeight="1" thickBot="1">
      <c r="C25" s="29"/>
      <c r="D25" s="30"/>
      <c r="E25" s="30"/>
      <c r="G25" s="30"/>
      <c r="H25" s="30"/>
      <c r="I25" s="126"/>
      <c r="J25" s="126"/>
      <c r="K25" s="126"/>
      <c r="L25" s="126"/>
      <c r="M25" s="126"/>
      <c r="N25" s="30"/>
      <c r="O25" s="31"/>
      <c r="Q25" s="391"/>
    </row>
    <row r="26" spans="2:17" s="28" customFormat="1" ht="15.75" customHeight="1" thickBot="1">
      <c r="C26" s="29"/>
      <c r="D26" s="30"/>
      <c r="E26" s="30" t="s">
        <v>234</v>
      </c>
      <c r="F26" s="30"/>
      <c r="G26" s="30"/>
      <c r="H26" s="30"/>
      <c r="I26" s="293">
        <v>17587</v>
      </c>
      <c r="J26" s="126"/>
      <c r="K26" s="293">
        <v>16638</v>
      </c>
      <c r="L26" s="126"/>
      <c r="M26" s="294">
        <f>+I26+K26</f>
        <v>34225</v>
      </c>
      <c r="N26" s="30"/>
      <c r="O26" s="31"/>
      <c r="Q26" s="391"/>
    </row>
    <row r="27" spans="2:17" s="28" customFormat="1" ht="3.75" customHeight="1">
      <c r="C27" s="29"/>
      <c r="D27" s="30"/>
      <c r="E27" s="30"/>
      <c r="F27" s="30"/>
      <c r="G27" s="30"/>
      <c r="H27" s="30"/>
      <c r="I27" s="125"/>
      <c r="J27" s="126"/>
      <c r="K27" s="125"/>
      <c r="L27" s="126"/>
      <c r="M27" s="126"/>
      <c r="N27" s="30"/>
      <c r="O27" s="31"/>
      <c r="Q27" s="391"/>
    </row>
    <row r="28" spans="2:17" s="28" customFormat="1" ht="15.75" customHeight="1" thickBot="1">
      <c r="C28" s="29"/>
      <c r="D28" s="30"/>
      <c r="E28" s="30"/>
      <c r="F28" s="30"/>
      <c r="G28" s="30"/>
      <c r="H28" s="30"/>
      <c r="I28" s="124" t="s">
        <v>198</v>
      </c>
      <c r="J28" s="125"/>
      <c r="K28" s="124" t="s">
        <v>198</v>
      </c>
      <c r="L28" s="124"/>
      <c r="M28" s="124" t="s">
        <v>198</v>
      </c>
      <c r="N28" s="124"/>
      <c r="O28" s="31"/>
      <c r="Q28" s="391"/>
    </row>
    <row r="29" spans="2:17" s="28" customFormat="1" ht="15.75" customHeight="1" thickBot="1">
      <c r="C29" s="29"/>
      <c r="D29" s="30"/>
      <c r="E29" s="30"/>
      <c r="F29" s="30"/>
      <c r="G29" s="30"/>
      <c r="H29" s="30"/>
      <c r="I29" s="94">
        <f>(M24/I26)*100</f>
        <v>1.1770057428782623</v>
      </c>
      <c r="J29" s="124"/>
      <c r="K29" s="94">
        <f>(M24/K26)*100</f>
        <v>1.2441399206635413</v>
      </c>
      <c r="L29" s="124"/>
      <c r="M29" s="94">
        <f>(M24/M26)*100</f>
        <v>0.6048210372534697</v>
      </c>
      <c r="N29" s="124"/>
      <c r="O29" s="31"/>
      <c r="Q29" s="391"/>
    </row>
    <row r="30" spans="2:17" s="28" customFormat="1" ht="4.5" customHeight="1" thickBot="1">
      <c r="C30" s="32"/>
      <c r="D30" s="33"/>
      <c r="E30" s="33"/>
      <c r="F30" s="33"/>
      <c r="G30" s="33"/>
      <c r="H30" s="33"/>
      <c r="I30" s="33"/>
      <c r="J30" s="33"/>
      <c r="K30" s="33"/>
      <c r="L30" s="33"/>
      <c r="M30" s="33"/>
      <c r="N30" s="33"/>
      <c r="O30" s="34"/>
      <c r="Q30" s="391"/>
    </row>
    <row r="31" spans="2:17" ht="3.75" customHeight="1">
      <c r="F31" s="21"/>
      <c r="J31" s="37"/>
    </row>
    <row r="32" spans="2:17" ht="15.75" customHeight="1" thickBot="1">
      <c r="B32" s="21" t="s">
        <v>132</v>
      </c>
      <c r="C32" s="21" t="s">
        <v>133</v>
      </c>
      <c r="D32" s="21"/>
    </row>
    <row r="33" spans="3:17" ht="15.75" customHeight="1">
      <c r="C33" s="423" t="s">
        <v>236</v>
      </c>
      <c r="D33" s="404"/>
      <c r="E33" s="404"/>
      <c r="F33" s="404"/>
      <c r="G33" s="404"/>
      <c r="H33" s="404"/>
      <c r="I33" s="404"/>
      <c r="J33" s="404"/>
      <c r="K33" s="404"/>
      <c r="L33" s="404"/>
      <c r="M33" s="404"/>
      <c r="N33" s="404"/>
      <c r="O33" s="405"/>
      <c r="Q33" s="390" t="s">
        <v>304</v>
      </c>
    </row>
    <row r="34" spans="3:17" ht="4.5" customHeight="1">
      <c r="C34" s="97"/>
      <c r="D34" s="178"/>
      <c r="E34" s="178"/>
      <c r="F34" s="178"/>
      <c r="G34" s="178"/>
      <c r="H34" s="178"/>
      <c r="I34" s="178"/>
      <c r="J34" s="178"/>
      <c r="K34" s="178"/>
      <c r="L34" s="178"/>
      <c r="M34" s="178"/>
      <c r="N34" s="178"/>
      <c r="O34" s="98"/>
      <c r="Q34" s="390"/>
    </row>
    <row r="35" spans="3:17" ht="15.75" customHeight="1">
      <c r="C35" s="97"/>
      <c r="D35" s="178" t="s">
        <v>13</v>
      </c>
      <c r="E35" s="172">
        <v>2023</v>
      </c>
      <c r="F35" s="178"/>
      <c r="G35" s="178"/>
      <c r="H35" s="178"/>
      <c r="I35" s="178"/>
      <c r="J35" s="178"/>
      <c r="K35" s="178"/>
      <c r="L35" s="178"/>
      <c r="M35" s="178"/>
      <c r="N35" s="179" t="s">
        <v>12</v>
      </c>
      <c r="O35" s="98"/>
      <c r="Q35" s="390"/>
    </row>
    <row r="36" spans="3:17" ht="4.5" customHeight="1" thickBot="1">
      <c r="C36" s="97"/>
      <c r="D36" s="178"/>
      <c r="E36" s="178"/>
      <c r="F36" s="178"/>
      <c r="G36" s="178"/>
      <c r="H36" s="178"/>
      <c r="I36" s="178"/>
      <c r="J36" s="178"/>
      <c r="K36" s="178"/>
      <c r="L36" s="178"/>
      <c r="M36" s="178"/>
      <c r="N36" s="178"/>
      <c r="O36" s="98"/>
      <c r="Q36" s="390"/>
    </row>
    <row r="37" spans="3:17" ht="18.75" customHeight="1" thickBot="1">
      <c r="C37" s="97"/>
      <c r="D37" s="178" t="s">
        <v>462</v>
      </c>
      <c r="E37" s="178"/>
      <c r="F37" s="178"/>
      <c r="G37" s="178"/>
      <c r="H37" s="178"/>
      <c r="I37" s="178"/>
      <c r="J37" s="178"/>
      <c r="K37" s="178"/>
      <c r="L37" s="178"/>
      <c r="M37" s="178"/>
      <c r="N37" s="294">
        <f>SUM(N39,N41,N43,N45,N47,N49,N51,N53,N55,N57,N59,N61,N63,N65,N67)</f>
        <v>2385</v>
      </c>
      <c r="O37" s="98"/>
      <c r="Q37" s="390"/>
    </row>
    <row r="38" spans="3:17" ht="3.75" customHeight="1" thickBot="1">
      <c r="C38" s="97"/>
      <c r="D38" s="178"/>
      <c r="E38" s="178"/>
      <c r="F38" s="178"/>
      <c r="G38" s="178"/>
      <c r="H38" s="178"/>
      <c r="I38" s="178"/>
      <c r="J38" s="178"/>
      <c r="K38" s="178"/>
      <c r="L38" s="178"/>
      <c r="M38" s="178"/>
      <c r="N38" s="178"/>
      <c r="O38" s="98"/>
      <c r="Q38" s="390"/>
    </row>
    <row r="39" spans="3:17" ht="15.75" thickBot="1">
      <c r="C39" s="97"/>
      <c r="D39" s="178" t="s">
        <v>170</v>
      </c>
      <c r="E39" s="178"/>
      <c r="F39" s="178"/>
      <c r="G39" s="178"/>
      <c r="H39" s="178"/>
      <c r="I39" s="178"/>
      <c r="J39" s="178"/>
      <c r="K39" s="178"/>
      <c r="L39" s="178"/>
      <c r="M39" s="178"/>
      <c r="N39" s="120">
        <v>55</v>
      </c>
      <c r="O39" s="98"/>
      <c r="Q39" s="390"/>
    </row>
    <row r="40" spans="3:17" ht="3.75" customHeight="1" thickBot="1">
      <c r="C40" s="97"/>
      <c r="D40" s="178"/>
      <c r="E40" s="178"/>
      <c r="F40" s="178"/>
      <c r="G40" s="178"/>
      <c r="H40" s="178"/>
      <c r="I40" s="178"/>
      <c r="J40" s="178"/>
      <c r="K40" s="178"/>
      <c r="L40" s="178"/>
      <c r="M40" s="178"/>
      <c r="N40" s="178"/>
      <c r="O40" s="98"/>
      <c r="Q40" s="390"/>
    </row>
    <row r="41" spans="3:17" ht="15.75" thickBot="1">
      <c r="C41" s="97"/>
      <c r="D41" s="178" t="s">
        <v>171</v>
      </c>
      <c r="E41" s="178"/>
      <c r="F41" s="178"/>
      <c r="G41" s="178"/>
      <c r="H41" s="178"/>
      <c r="I41" s="178"/>
      <c r="J41" s="178"/>
      <c r="K41" s="178"/>
      <c r="L41" s="178"/>
      <c r="M41" s="178"/>
      <c r="N41" s="120">
        <v>49</v>
      </c>
      <c r="O41" s="98"/>
      <c r="Q41" s="390"/>
    </row>
    <row r="42" spans="3:17" ht="3.75" customHeight="1" thickBot="1">
      <c r="C42" s="97"/>
      <c r="D42" s="178"/>
      <c r="E42" s="178"/>
      <c r="F42" s="178"/>
      <c r="G42" s="178"/>
      <c r="H42" s="178"/>
      <c r="I42" s="178"/>
      <c r="J42" s="178"/>
      <c r="K42" s="178"/>
      <c r="L42" s="178"/>
      <c r="M42" s="178"/>
      <c r="N42" s="178"/>
      <c r="O42" s="98"/>
      <c r="Q42" s="390"/>
    </row>
    <row r="43" spans="3:17" ht="15.75" thickBot="1">
      <c r="C43" s="97"/>
      <c r="D43" s="178" t="s">
        <v>199</v>
      </c>
      <c r="E43" s="178"/>
      <c r="F43" s="178"/>
      <c r="G43" s="178"/>
      <c r="H43" s="178"/>
      <c r="I43" s="178"/>
      <c r="J43" s="178"/>
      <c r="K43" s="178"/>
      <c r="L43" s="178"/>
      <c r="M43" s="178"/>
      <c r="N43" s="120">
        <v>111</v>
      </c>
      <c r="O43" s="98"/>
      <c r="Q43" s="390"/>
    </row>
    <row r="44" spans="3:17" ht="3.75" customHeight="1" thickBot="1">
      <c r="C44" s="97"/>
      <c r="D44" s="178"/>
      <c r="E44" s="178"/>
      <c r="F44" s="178"/>
      <c r="G44" s="178"/>
      <c r="H44" s="178"/>
      <c r="I44" s="178"/>
      <c r="J44" s="178"/>
      <c r="K44" s="178"/>
      <c r="L44" s="178"/>
      <c r="M44" s="178"/>
      <c r="N44" s="178"/>
      <c r="O44" s="98"/>
      <c r="Q44" s="390"/>
    </row>
    <row r="45" spans="3:17" ht="15.75" thickBot="1">
      <c r="C45" s="97"/>
      <c r="D45" s="178" t="s">
        <v>263</v>
      </c>
      <c r="E45" s="178"/>
      <c r="F45" s="178"/>
      <c r="G45" s="178"/>
      <c r="H45" s="178"/>
      <c r="I45" s="178"/>
      <c r="J45" s="178"/>
      <c r="K45" s="178"/>
      <c r="L45" s="178"/>
      <c r="M45" s="178"/>
      <c r="N45" s="120">
        <v>313</v>
      </c>
      <c r="O45" s="98"/>
      <c r="Q45" s="390"/>
    </row>
    <row r="46" spans="3:17" ht="3.75" customHeight="1" thickBot="1">
      <c r="C46" s="97"/>
      <c r="D46" s="178"/>
      <c r="E46" s="178"/>
      <c r="F46" s="178"/>
      <c r="G46" s="178"/>
      <c r="H46" s="178"/>
      <c r="I46" s="178"/>
      <c r="J46" s="178"/>
      <c r="K46" s="178"/>
      <c r="L46" s="178"/>
      <c r="M46" s="178"/>
      <c r="N46" s="178"/>
      <c r="O46" s="98"/>
      <c r="Q46" s="390"/>
    </row>
    <row r="47" spans="3:17" ht="15.75" thickBot="1">
      <c r="C47" s="97"/>
      <c r="D47" s="178" t="s">
        <v>255</v>
      </c>
      <c r="E47" s="178"/>
      <c r="F47" s="178"/>
      <c r="G47" s="178"/>
      <c r="H47" s="178"/>
      <c r="I47" s="178"/>
      <c r="J47" s="178"/>
      <c r="K47" s="178"/>
      <c r="L47" s="178"/>
      <c r="M47" s="178"/>
      <c r="N47" s="120">
        <v>342</v>
      </c>
      <c r="O47" s="98"/>
      <c r="Q47" s="390"/>
    </row>
    <row r="48" spans="3:17" ht="3.75" customHeight="1" thickBot="1">
      <c r="C48" s="97"/>
      <c r="D48" s="178"/>
      <c r="E48" s="178"/>
      <c r="F48" s="178"/>
      <c r="G48" s="178"/>
      <c r="H48" s="178"/>
      <c r="I48" s="178"/>
      <c r="J48" s="178"/>
      <c r="K48" s="178"/>
      <c r="L48" s="178"/>
      <c r="M48" s="178"/>
      <c r="N48" s="178"/>
      <c r="O48" s="98"/>
      <c r="Q48" s="390"/>
    </row>
    <row r="49" spans="3:17" ht="15.75" thickBot="1">
      <c r="C49" s="97"/>
      <c r="D49" s="178" t="s">
        <v>256</v>
      </c>
      <c r="E49" s="178"/>
      <c r="F49" s="178"/>
      <c r="G49" s="178"/>
      <c r="H49" s="178"/>
      <c r="I49" s="178"/>
      <c r="J49" s="178"/>
      <c r="K49" s="178"/>
      <c r="L49" s="178"/>
      <c r="M49" s="178"/>
      <c r="N49" s="120">
        <v>156</v>
      </c>
      <c r="O49" s="98"/>
      <c r="Q49" s="390"/>
    </row>
    <row r="50" spans="3:17" ht="3.75" customHeight="1" thickBot="1">
      <c r="C50" s="97"/>
      <c r="D50" s="178"/>
      <c r="E50" s="178"/>
      <c r="F50" s="178"/>
      <c r="G50" s="178"/>
      <c r="H50" s="178"/>
      <c r="I50" s="178"/>
      <c r="J50" s="178"/>
      <c r="K50" s="178"/>
      <c r="L50" s="178"/>
      <c r="M50" s="178"/>
      <c r="N50" s="178"/>
      <c r="O50" s="98"/>
      <c r="Q50" s="390"/>
    </row>
    <row r="51" spans="3:17" ht="15.75" thickBot="1">
      <c r="C51" s="97"/>
      <c r="D51" s="178" t="s">
        <v>257</v>
      </c>
      <c r="E51" s="178"/>
      <c r="F51" s="178"/>
      <c r="G51" s="178"/>
      <c r="H51" s="178"/>
      <c r="I51" s="178"/>
      <c r="J51" s="178"/>
      <c r="K51" s="178"/>
      <c r="L51" s="178"/>
      <c r="M51" s="178"/>
      <c r="N51" s="120">
        <v>152</v>
      </c>
      <c r="O51" s="98"/>
      <c r="Q51" s="390"/>
    </row>
    <row r="52" spans="3:17" ht="3.75" customHeight="1" thickBot="1">
      <c r="C52" s="97"/>
      <c r="D52" s="178"/>
      <c r="E52" s="178"/>
      <c r="F52" s="178"/>
      <c r="G52" s="178"/>
      <c r="H52" s="178"/>
      <c r="I52" s="178"/>
      <c r="J52" s="178"/>
      <c r="K52" s="178"/>
      <c r="L52" s="178"/>
      <c r="M52" s="178"/>
      <c r="N52" s="178"/>
      <c r="O52" s="98"/>
      <c r="Q52" s="390"/>
    </row>
    <row r="53" spans="3:17" ht="15.75" thickBot="1">
      <c r="C53" s="97"/>
      <c r="D53" s="178" t="s">
        <v>258</v>
      </c>
      <c r="E53" s="178"/>
      <c r="F53" s="178"/>
      <c r="G53" s="178"/>
      <c r="H53" s="178"/>
      <c r="I53" s="178"/>
      <c r="J53" s="178"/>
      <c r="K53" s="178"/>
      <c r="L53" s="178"/>
      <c r="M53" s="178"/>
      <c r="N53" s="120">
        <v>127</v>
      </c>
      <c r="O53" s="98"/>
      <c r="Q53" s="390"/>
    </row>
    <row r="54" spans="3:17" ht="3.75" customHeight="1" thickBot="1">
      <c r="C54" s="97"/>
      <c r="D54" s="178"/>
      <c r="E54" s="178"/>
      <c r="F54" s="178"/>
      <c r="G54" s="178"/>
      <c r="H54" s="178"/>
      <c r="I54" s="178"/>
      <c r="J54" s="178"/>
      <c r="K54" s="178"/>
      <c r="L54" s="178"/>
      <c r="M54" s="178"/>
      <c r="N54" s="178"/>
      <c r="O54" s="98"/>
      <c r="Q54" s="390"/>
    </row>
    <row r="55" spans="3:17" ht="15.75" thickBot="1">
      <c r="C55" s="97"/>
      <c r="D55" s="178" t="s">
        <v>264</v>
      </c>
      <c r="E55" s="178"/>
      <c r="F55" s="178"/>
      <c r="G55" s="178"/>
      <c r="H55" s="178"/>
      <c r="I55" s="178"/>
      <c r="J55" s="178"/>
      <c r="K55" s="178"/>
      <c r="L55" s="178"/>
      <c r="M55" s="178"/>
      <c r="N55" s="120">
        <v>213</v>
      </c>
      <c r="O55" s="98"/>
      <c r="Q55" s="390"/>
    </row>
    <row r="56" spans="3:17" ht="3.75" customHeight="1" thickBot="1">
      <c r="C56" s="97"/>
      <c r="D56" s="178"/>
      <c r="E56" s="178"/>
      <c r="F56" s="178"/>
      <c r="G56" s="178"/>
      <c r="H56" s="178"/>
      <c r="I56" s="178"/>
      <c r="J56" s="178"/>
      <c r="K56" s="178"/>
      <c r="L56" s="178"/>
      <c r="M56" s="178"/>
      <c r="N56" s="178"/>
      <c r="O56" s="98"/>
      <c r="Q56" s="390"/>
    </row>
    <row r="57" spans="3:17" ht="15.75" thickBot="1">
      <c r="C57" s="97"/>
      <c r="D57" s="178" t="s">
        <v>259</v>
      </c>
      <c r="E57" s="178"/>
      <c r="F57" s="178"/>
      <c r="G57" s="178"/>
      <c r="H57" s="178"/>
      <c r="I57" s="178"/>
      <c r="J57" s="178"/>
      <c r="K57" s="178"/>
      <c r="L57" s="178"/>
      <c r="M57" s="178"/>
      <c r="N57" s="120">
        <v>195</v>
      </c>
      <c r="O57" s="98"/>
      <c r="Q57" s="390"/>
    </row>
    <row r="58" spans="3:17" ht="3.75" customHeight="1" thickBot="1">
      <c r="C58" s="97"/>
      <c r="D58" s="178"/>
      <c r="E58" s="178"/>
      <c r="F58" s="178"/>
      <c r="G58" s="178"/>
      <c r="H58" s="178"/>
      <c r="I58" s="178"/>
      <c r="J58" s="178"/>
      <c r="K58" s="178"/>
      <c r="L58" s="178"/>
      <c r="M58" s="178"/>
      <c r="N58" s="178"/>
      <c r="O58" s="98"/>
      <c r="Q58" s="390"/>
    </row>
    <row r="59" spans="3:17" ht="15.75" thickBot="1">
      <c r="C59" s="97"/>
      <c r="D59" s="178" t="s">
        <v>260</v>
      </c>
      <c r="E59" s="178"/>
      <c r="F59" s="178"/>
      <c r="G59" s="178"/>
      <c r="H59" s="178"/>
      <c r="I59" s="178"/>
      <c r="J59" s="178"/>
      <c r="K59" s="178"/>
      <c r="L59" s="178"/>
      <c r="M59" s="178"/>
      <c r="N59" s="120">
        <v>97</v>
      </c>
      <c r="O59" s="98"/>
      <c r="Q59" s="390"/>
    </row>
    <row r="60" spans="3:17" ht="3.75" customHeight="1" thickBot="1">
      <c r="C60" s="97"/>
      <c r="D60" s="178"/>
      <c r="E60" s="178"/>
      <c r="F60" s="178"/>
      <c r="G60" s="178"/>
      <c r="H60" s="178"/>
      <c r="I60" s="178"/>
      <c r="J60" s="178"/>
      <c r="K60" s="178"/>
      <c r="L60" s="178"/>
      <c r="M60" s="178"/>
      <c r="N60" s="178"/>
      <c r="O60" s="98"/>
      <c r="Q60" s="390"/>
    </row>
    <row r="61" spans="3:17" ht="15.75" thickBot="1">
      <c r="C61" s="97"/>
      <c r="D61" s="178" t="s">
        <v>261</v>
      </c>
      <c r="E61" s="178"/>
      <c r="F61" s="178"/>
      <c r="G61" s="178"/>
      <c r="H61" s="178"/>
      <c r="I61" s="178"/>
      <c r="J61" s="178"/>
      <c r="K61" s="178"/>
      <c r="L61" s="178"/>
      <c r="M61" s="178"/>
      <c r="N61" s="120">
        <v>168</v>
      </c>
      <c r="O61" s="98"/>
      <c r="Q61" s="390"/>
    </row>
    <row r="62" spans="3:17" ht="3.75" customHeight="1" thickBot="1">
      <c r="C62" s="97"/>
      <c r="D62" s="178"/>
      <c r="E62" s="178"/>
      <c r="F62" s="178"/>
      <c r="G62" s="178"/>
      <c r="H62" s="178"/>
      <c r="I62" s="178"/>
      <c r="J62" s="178"/>
      <c r="K62" s="178"/>
      <c r="L62" s="178"/>
      <c r="M62" s="178"/>
      <c r="N62" s="178"/>
      <c r="O62" s="98"/>
      <c r="Q62" s="390"/>
    </row>
    <row r="63" spans="3:17" ht="15.75" thickBot="1">
      <c r="C63" s="97"/>
      <c r="D63" s="178" t="s">
        <v>262</v>
      </c>
      <c r="E63" s="178"/>
      <c r="F63" s="178"/>
      <c r="G63" s="178"/>
      <c r="H63" s="178"/>
      <c r="I63" s="178"/>
      <c r="J63" s="178"/>
      <c r="K63" s="178"/>
      <c r="L63" s="178"/>
      <c r="M63" s="178"/>
      <c r="N63" s="120">
        <v>153</v>
      </c>
      <c r="O63" s="98"/>
      <c r="Q63" s="390"/>
    </row>
    <row r="64" spans="3:17" ht="3.75" customHeight="1" thickBot="1">
      <c r="C64" s="97"/>
      <c r="D64" s="178"/>
      <c r="E64" s="178"/>
      <c r="F64" s="178"/>
      <c r="G64" s="178"/>
      <c r="H64" s="178"/>
      <c r="I64" s="178"/>
      <c r="J64" s="178"/>
      <c r="K64" s="178"/>
      <c r="L64" s="178"/>
      <c r="M64" s="178"/>
      <c r="N64" s="178"/>
      <c r="O64" s="98"/>
      <c r="Q64" s="390"/>
    </row>
    <row r="65" spans="3:17" ht="15.75" thickBot="1">
      <c r="C65" s="97"/>
      <c r="D65" s="178" t="s">
        <v>265</v>
      </c>
      <c r="E65" s="178"/>
      <c r="F65" s="178"/>
      <c r="G65" s="178"/>
      <c r="H65" s="178"/>
      <c r="I65" s="178"/>
      <c r="J65" s="178"/>
      <c r="K65" s="178"/>
      <c r="L65" s="178"/>
      <c r="M65" s="178"/>
      <c r="N65" s="120">
        <v>118</v>
      </c>
      <c r="O65" s="98"/>
      <c r="Q65" s="390"/>
    </row>
    <row r="66" spans="3:17" ht="3.75" customHeight="1" thickBot="1">
      <c r="C66" s="97"/>
      <c r="D66" s="178"/>
      <c r="E66" s="178"/>
      <c r="F66" s="178"/>
      <c r="G66" s="178"/>
      <c r="H66" s="178"/>
      <c r="I66" s="178"/>
      <c r="J66" s="178"/>
      <c r="K66" s="178"/>
      <c r="L66" s="178"/>
      <c r="M66" s="178"/>
      <c r="N66" s="178"/>
      <c r="O66" s="98"/>
      <c r="Q66" s="390"/>
    </row>
    <row r="67" spans="3:17" ht="15.75" thickBot="1">
      <c r="C67" s="97"/>
      <c r="D67" s="178" t="s">
        <v>172</v>
      </c>
      <c r="E67" s="178"/>
      <c r="F67" s="178"/>
      <c r="G67" s="178"/>
      <c r="H67" s="178"/>
      <c r="I67" s="178"/>
      <c r="J67" s="178"/>
      <c r="K67" s="178"/>
      <c r="L67" s="178"/>
      <c r="M67" s="178"/>
      <c r="N67" s="120">
        <v>136</v>
      </c>
      <c r="O67" s="98"/>
      <c r="Q67" s="390"/>
    </row>
    <row r="68" spans="3:17" ht="3.75" customHeight="1" thickBot="1">
      <c r="C68" s="99"/>
      <c r="D68" s="95"/>
      <c r="E68" s="95"/>
      <c r="F68" s="95"/>
      <c r="G68" s="95"/>
      <c r="H68" s="95"/>
      <c r="I68" s="95"/>
      <c r="J68" s="95"/>
      <c r="K68" s="95"/>
      <c r="L68" s="95"/>
      <c r="M68" s="95"/>
      <c r="N68" s="95"/>
      <c r="O68" s="100"/>
      <c r="Q68" s="390"/>
    </row>
    <row r="69" spans="3:17" ht="15.75" customHeight="1"/>
    <row r="70" spans="3:17" ht="15.75" customHeight="1"/>
    <row r="71" spans="3:17" ht="15.75" customHeight="1"/>
    <row r="72" spans="3:17" ht="15.75" customHeight="1"/>
    <row r="73" spans="3:17" ht="15.75" customHeight="1"/>
    <row r="74" spans="3:17" ht="15.75" customHeight="1"/>
    <row r="75" spans="3:17" ht="15.75" customHeight="1"/>
    <row r="76" spans="3:17" ht="15.75" customHeight="1"/>
    <row r="77" spans="3:17" ht="15.75" customHeight="1"/>
    <row r="78" spans="3:17" ht="15.75" customHeight="1"/>
    <row r="79" spans="3:17" ht="15.75" customHeight="1"/>
    <row r="80" spans="3:1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sheetData>
  <mergeCells count="10">
    <mergeCell ref="Q33:Q68"/>
    <mergeCell ref="E15:H15"/>
    <mergeCell ref="Q11:Q30"/>
    <mergeCell ref="E24:H24"/>
    <mergeCell ref="C11:O11"/>
    <mergeCell ref="C33:O33"/>
    <mergeCell ref="A1:O1"/>
    <mergeCell ref="D4:F4"/>
    <mergeCell ref="D5:F5"/>
    <mergeCell ref="D6:F6"/>
  </mergeCells>
  <pageMargins left="0.25" right="0.25"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2"/>
  <sheetViews>
    <sheetView showGridLines="0" zoomScaleNormal="100" workbookViewId="0">
      <pane ySplit="9" topLeftCell="A10" activePane="bottomLeft" state="frozen"/>
      <selection pane="bottomLeft" activeCell="C8" sqref="C8"/>
    </sheetView>
  </sheetViews>
  <sheetFormatPr defaultColWidth="12.625" defaultRowHeight="15" customHeight="1"/>
  <cols>
    <col min="1" max="1" width="3.25" style="1" customWidth="1"/>
    <col min="2" max="2" width="4.125" style="1" customWidth="1"/>
    <col min="3" max="3" width="8" style="1" customWidth="1"/>
    <col min="4" max="12" width="5.875" style="1" customWidth="1"/>
    <col min="13" max="13" width="7.75" style="1" customWidth="1"/>
    <col min="14" max="14" width="7.625" style="207" customWidth="1"/>
    <col min="15" max="15" width="3.375" style="1" customWidth="1"/>
    <col min="16" max="16" width="5.875" style="1" customWidth="1"/>
    <col min="17" max="17" width="15.375" style="73" customWidth="1"/>
    <col min="18" max="24" width="5.875" style="1" customWidth="1"/>
    <col min="25" max="16384" width="12.625" style="1"/>
  </cols>
  <sheetData>
    <row r="1" spans="1:17">
      <c r="A1" s="441" t="s">
        <v>299</v>
      </c>
      <c r="B1" s="442"/>
      <c r="C1" s="442"/>
      <c r="D1" s="442"/>
      <c r="E1" s="442"/>
      <c r="F1" s="442"/>
      <c r="G1" s="442"/>
      <c r="H1" s="442"/>
      <c r="I1" s="442"/>
      <c r="J1" s="442"/>
      <c r="K1" s="442"/>
      <c r="L1" s="442"/>
      <c r="M1" s="442"/>
      <c r="N1" s="442"/>
      <c r="O1" s="442"/>
    </row>
    <row r="2" spans="1:17">
      <c r="A2" s="57" t="s">
        <v>0</v>
      </c>
      <c r="B2" s="57"/>
      <c r="C2" s="57"/>
      <c r="D2" s="57"/>
      <c r="E2" s="57"/>
      <c r="F2" s="57"/>
      <c r="G2" s="57"/>
      <c r="H2" s="57"/>
      <c r="I2" s="57"/>
      <c r="J2" s="57"/>
      <c r="K2" s="57"/>
      <c r="L2" s="57"/>
      <c r="M2" s="57"/>
      <c r="N2" s="237"/>
      <c r="O2" s="57"/>
    </row>
    <row r="3" spans="1:17" ht="4.9000000000000004" customHeight="1"/>
    <row r="4" spans="1:17">
      <c r="A4" s="58" t="s">
        <v>1</v>
      </c>
      <c r="B4" s="58"/>
      <c r="C4" s="58"/>
      <c r="D4" s="366" t="s">
        <v>2</v>
      </c>
      <c r="E4" s="366"/>
      <c r="F4" s="366"/>
    </row>
    <row r="5" spans="1:17" ht="15" customHeight="1">
      <c r="A5" s="58" t="s">
        <v>3</v>
      </c>
      <c r="B5" s="58"/>
      <c r="C5" s="58"/>
      <c r="D5" s="366" t="s">
        <v>4</v>
      </c>
      <c r="E5" s="366"/>
      <c r="F5" s="366"/>
    </row>
    <row r="6" spans="1:17" ht="15.6" customHeight="1">
      <c r="A6" s="58" t="s">
        <v>5</v>
      </c>
      <c r="B6" s="58"/>
      <c r="C6" s="58"/>
      <c r="D6" s="366"/>
      <c r="E6" s="366"/>
      <c r="F6" s="366"/>
    </row>
    <row r="7" spans="1:17" ht="10.9" customHeight="1"/>
    <row r="8" spans="1:17">
      <c r="Q8" s="307" t="s">
        <v>233</v>
      </c>
    </row>
    <row r="9" spans="1:17">
      <c r="A9" s="43" t="s">
        <v>145</v>
      </c>
      <c r="Q9" s="220" t="s">
        <v>184</v>
      </c>
    </row>
    <row r="10" spans="1:17" ht="15.75" customHeight="1" thickBot="1">
      <c r="B10" s="43" t="s">
        <v>542</v>
      </c>
      <c r="C10" s="43" t="s">
        <v>147</v>
      </c>
      <c r="D10" s="43"/>
    </row>
    <row r="11" spans="1:17" ht="15.75" customHeight="1">
      <c r="C11" s="329" t="s">
        <v>148</v>
      </c>
      <c r="D11" s="330"/>
      <c r="E11" s="330"/>
      <c r="F11" s="330"/>
      <c r="G11" s="330"/>
      <c r="H11" s="330"/>
      <c r="I11" s="330"/>
      <c r="J11" s="330"/>
      <c r="K11" s="330"/>
      <c r="L11" s="330"/>
      <c r="M11" s="330"/>
      <c r="N11" s="330"/>
      <c r="O11" s="331"/>
      <c r="Q11" s="323" t="s">
        <v>307</v>
      </c>
    </row>
    <row r="12" spans="1:17" ht="4.5" customHeight="1">
      <c r="C12" s="15"/>
      <c r="O12" s="17"/>
      <c r="Q12" s="323"/>
    </row>
    <row r="13" spans="1:17" ht="15.75" thickBot="1">
      <c r="C13" s="15"/>
      <c r="D13" s="1" t="s">
        <v>146</v>
      </c>
      <c r="E13" s="122">
        <v>2022</v>
      </c>
      <c r="L13" s="445"/>
      <c r="M13" s="445"/>
      <c r="O13" s="17"/>
      <c r="Q13" s="323"/>
    </row>
    <row r="14" spans="1:17" ht="15" customHeight="1" thickBot="1">
      <c r="C14" s="15"/>
      <c r="E14" s="334" t="s">
        <v>306</v>
      </c>
      <c r="F14" s="334"/>
      <c r="G14" s="334"/>
      <c r="H14" s="437">
        <v>6091872410.75</v>
      </c>
      <c r="I14" s="438"/>
      <c r="O14" s="17"/>
      <c r="Q14" s="323"/>
    </row>
    <row r="15" spans="1:17" ht="15.75" thickBot="1">
      <c r="C15" s="15"/>
      <c r="E15" s="334"/>
      <c r="F15" s="334"/>
      <c r="G15" s="334"/>
      <c r="K15" s="434" t="s">
        <v>198</v>
      </c>
      <c r="L15" s="434"/>
      <c r="M15" s="434" t="s">
        <v>292</v>
      </c>
      <c r="N15" s="434"/>
      <c r="O15" s="17"/>
      <c r="Q15" s="323"/>
    </row>
    <row r="16" spans="1:17" ht="16.5" customHeight="1" thickBot="1">
      <c r="C16" s="15"/>
      <c r="E16" s="334"/>
      <c r="F16" s="334"/>
      <c r="G16" s="334"/>
      <c r="K16" s="458">
        <f>(H14/H18)*100</f>
        <v>670660.66862151679</v>
      </c>
      <c r="L16" s="459"/>
      <c r="M16" s="443">
        <f>K16*(H14/100)</f>
        <v>40855792241505.664</v>
      </c>
      <c r="N16" s="444"/>
      <c r="O16" s="17"/>
      <c r="Q16" s="323"/>
    </row>
    <row r="17" spans="2:17" ht="4.5" customHeight="1" thickBot="1">
      <c r="C17" s="15"/>
      <c r="E17" s="127"/>
      <c r="F17" s="127"/>
      <c r="G17" s="127"/>
      <c r="O17" s="17"/>
      <c r="Q17" s="323"/>
    </row>
    <row r="18" spans="2:17" ht="15" customHeight="1" thickBot="1">
      <c r="C18" s="15"/>
      <c r="E18" s="1" t="s">
        <v>213</v>
      </c>
      <c r="H18" s="439">
        <v>908339</v>
      </c>
      <c r="I18" s="440"/>
      <c r="O18" s="17"/>
      <c r="Q18" s="323"/>
    </row>
    <row r="19" spans="2:17" ht="3.75" customHeight="1">
      <c r="C19" s="15"/>
      <c r="H19" s="139"/>
      <c r="I19" s="139"/>
      <c r="O19" s="17"/>
      <c r="Q19" s="323"/>
    </row>
    <row r="20" spans="2:17" ht="15" customHeight="1" thickBot="1">
      <c r="C20" s="15"/>
      <c r="D20" s="1" t="s">
        <v>146</v>
      </c>
      <c r="E20" s="122">
        <v>2023</v>
      </c>
      <c r="O20" s="17"/>
      <c r="Q20" s="323"/>
    </row>
    <row r="21" spans="2:17" ht="15" customHeight="1" thickBot="1">
      <c r="C21" s="15"/>
      <c r="E21" s="334" t="s">
        <v>306</v>
      </c>
      <c r="F21" s="334"/>
      <c r="G21" s="334"/>
      <c r="H21" s="437">
        <v>6473639779.8000002</v>
      </c>
      <c r="I21" s="438"/>
      <c r="O21" s="17"/>
      <c r="Q21" s="323"/>
    </row>
    <row r="22" spans="2:17" ht="15" customHeight="1" thickBot="1">
      <c r="C22" s="15"/>
      <c r="E22" s="334"/>
      <c r="F22" s="334"/>
      <c r="G22" s="334"/>
      <c r="K22" s="434" t="s">
        <v>198</v>
      </c>
      <c r="L22" s="434"/>
      <c r="M22" s="434" t="s">
        <v>292</v>
      </c>
      <c r="N22" s="434"/>
      <c r="O22" s="17"/>
      <c r="Q22" s="323"/>
    </row>
    <row r="23" spans="2:17" ht="15" customHeight="1" thickBot="1">
      <c r="C23" s="15"/>
      <c r="E23" s="334"/>
      <c r="F23" s="334"/>
      <c r="G23" s="334"/>
      <c r="K23" s="458">
        <f>(H21/H25)*100</f>
        <v>712689.84154594259</v>
      </c>
      <c r="L23" s="459"/>
      <c r="M23" s="443">
        <f>K23*(H21/100)</f>
        <v>46136973088911.727</v>
      </c>
      <c r="N23" s="444"/>
      <c r="O23" s="17"/>
      <c r="Q23" s="323"/>
    </row>
    <row r="24" spans="2:17" ht="15" customHeight="1" thickBot="1">
      <c r="C24" s="15"/>
      <c r="E24" s="127"/>
      <c r="F24" s="127"/>
      <c r="G24" s="127"/>
      <c r="O24" s="17"/>
      <c r="Q24" s="323"/>
    </row>
    <row r="25" spans="2:17" ht="15" customHeight="1" thickBot="1">
      <c r="C25" s="15"/>
      <c r="E25" s="1" t="s">
        <v>213</v>
      </c>
      <c r="H25" s="439">
        <v>908339</v>
      </c>
      <c r="I25" s="440"/>
      <c r="O25" s="17"/>
      <c r="Q25" s="323"/>
    </row>
    <row r="26" spans="2:17" ht="15" customHeight="1">
      <c r="C26" s="15"/>
      <c r="O26" s="17"/>
      <c r="Q26" s="323"/>
    </row>
    <row r="27" spans="2:17" ht="4.5" customHeight="1" thickBot="1">
      <c r="C27" s="64"/>
      <c r="D27" s="18"/>
      <c r="E27" s="18"/>
      <c r="F27" s="130"/>
      <c r="G27" s="18"/>
      <c r="H27" s="18"/>
      <c r="I27" s="18"/>
      <c r="J27" s="131"/>
      <c r="K27" s="18"/>
      <c r="L27" s="18"/>
      <c r="M27" s="18"/>
      <c r="N27" s="65"/>
      <c r="O27" s="66"/>
      <c r="Q27" s="323"/>
    </row>
    <row r="28" spans="2:17" ht="15.75" customHeight="1" thickBot="1">
      <c r="B28" s="43" t="s">
        <v>305</v>
      </c>
      <c r="C28" s="43" t="s">
        <v>151</v>
      </c>
      <c r="D28" s="43"/>
    </row>
    <row r="29" spans="2:17" ht="31.5" customHeight="1">
      <c r="C29" s="329" t="s">
        <v>152</v>
      </c>
      <c r="D29" s="330"/>
      <c r="E29" s="330"/>
      <c r="F29" s="330"/>
      <c r="G29" s="330"/>
      <c r="H29" s="330"/>
      <c r="I29" s="330"/>
      <c r="J29" s="330"/>
      <c r="K29" s="330"/>
      <c r="L29" s="330"/>
      <c r="M29" s="330"/>
      <c r="N29" s="330"/>
      <c r="O29" s="331"/>
      <c r="Q29" s="323" t="s">
        <v>203</v>
      </c>
    </row>
    <row r="30" spans="2:17" ht="4.5" customHeight="1">
      <c r="C30" s="15"/>
      <c r="O30" s="17"/>
      <c r="Q30" s="323"/>
    </row>
    <row r="31" spans="2:17">
      <c r="C31" s="15"/>
      <c r="D31" s="128" t="s">
        <v>13</v>
      </c>
      <c r="E31" s="122">
        <v>2023</v>
      </c>
      <c r="O31" s="17"/>
      <c r="Q31" s="323"/>
    </row>
    <row r="32" spans="2:17" ht="15.75" customHeight="1">
      <c r="C32" s="15"/>
      <c r="D32" s="16" t="s">
        <v>37</v>
      </c>
      <c r="E32" s="328" t="s">
        <v>510</v>
      </c>
      <c r="F32" s="327"/>
      <c r="G32" s="327"/>
      <c r="H32" s="327"/>
      <c r="I32" s="327"/>
      <c r="J32" s="327"/>
      <c r="K32" s="327"/>
      <c r="L32" s="327"/>
      <c r="M32" s="327"/>
      <c r="N32" s="327"/>
      <c r="O32" s="17"/>
      <c r="Q32" s="323"/>
    </row>
    <row r="33" spans="3:17" ht="4.5" customHeight="1">
      <c r="C33" s="15"/>
      <c r="D33" s="14"/>
      <c r="O33" s="17"/>
      <c r="Q33" s="323"/>
    </row>
    <row r="34" spans="3:17" ht="15.75" customHeight="1">
      <c r="C34" s="15"/>
      <c r="D34" s="16" t="s">
        <v>38</v>
      </c>
      <c r="E34" s="328"/>
      <c r="F34" s="327"/>
      <c r="G34" s="327"/>
      <c r="H34" s="327"/>
      <c r="I34" s="327"/>
      <c r="J34" s="327"/>
      <c r="K34" s="327"/>
      <c r="L34" s="327"/>
      <c r="M34" s="327"/>
      <c r="N34" s="327"/>
      <c r="O34" s="17"/>
      <c r="Q34" s="323"/>
    </row>
    <row r="35" spans="3:17" ht="4.5" customHeight="1">
      <c r="C35" s="15"/>
      <c r="D35" s="14"/>
      <c r="O35" s="17"/>
      <c r="Q35" s="323"/>
    </row>
    <row r="36" spans="3:17" ht="15.75" customHeight="1">
      <c r="C36" s="15"/>
      <c r="D36" s="16" t="s">
        <v>39</v>
      </c>
      <c r="E36" s="328"/>
      <c r="F36" s="327"/>
      <c r="G36" s="327"/>
      <c r="H36" s="327"/>
      <c r="I36" s="327"/>
      <c r="J36" s="327"/>
      <c r="K36" s="327"/>
      <c r="L36" s="327"/>
      <c r="M36" s="327"/>
      <c r="N36" s="327"/>
      <c r="O36" s="17"/>
      <c r="Q36" s="323"/>
    </row>
    <row r="37" spans="3:17" ht="4.5" customHeight="1">
      <c r="C37" s="15"/>
      <c r="D37" s="14"/>
      <c r="O37" s="17"/>
      <c r="Q37" s="323"/>
    </row>
    <row r="38" spans="3:17" ht="15.75" customHeight="1">
      <c r="C38" s="15"/>
      <c r="D38" s="16" t="s">
        <v>40</v>
      </c>
      <c r="E38" s="328"/>
      <c r="F38" s="327"/>
      <c r="G38" s="327"/>
      <c r="H38" s="327"/>
      <c r="I38" s="327"/>
      <c r="J38" s="327"/>
      <c r="K38" s="327"/>
      <c r="L38" s="327"/>
      <c r="M38" s="327"/>
      <c r="N38" s="327"/>
      <c r="O38" s="17"/>
      <c r="Q38" s="323"/>
    </row>
    <row r="39" spans="3:17" ht="4.5" customHeight="1">
      <c r="C39" s="15"/>
      <c r="D39" s="14"/>
      <c r="O39" s="17"/>
      <c r="Q39" s="323"/>
    </row>
    <row r="40" spans="3:17" ht="15.75" customHeight="1">
      <c r="C40" s="15"/>
      <c r="D40" s="16" t="s">
        <v>41</v>
      </c>
      <c r="E40" s="328"/>
      <c r="F40" s="327"/>
      <c r="G40" s="327"/>
      <c r="H40" s="327"/>
      <c r="I40" s="327"/>
      <c r="J40" s="327"/>
      <c r="K40" s="327"/>
      <c r="L40" s="327"/>
      <c r="M40" s="327"/>
      <c r="N40" s="327"/>
      <c r="O40" s="17"/>
      <c r="Q40" s="323"/>
    </row>
    <row r="41" spans="3:17" ht="4.5" customHeight="1" thickBot="1">
      <c r="C41" s="64"/>
      <c r="D41" s="65"/>
      <c r="E41" s="18"/>
      <c r="F41" s="18"/>
      <c r="G41" s="18"/>
      <c r="H41" s="18"/>
      <c r="I41" s="18"/>
      <c r="J41" s="18"/>
      <c r="K41" s="18"/>
      <c r="L41" s="18"/>
      <c r="M41" s="18"/>
      <c r="N41" s="65"/>
      <c r="O41" s="66"/>
      <c r="Q41" s="323"/>
    </row>
    <row r="42" spans="3:17" ht="33.75" customHeight="1">
      <c r="C42" s="329" t="s">
        <v>214</v>
      </c>
      <c r="D42" s="330"/>
      <c r="E42" s="330"/>
      <c r="F42" s="330"/>
      <c r="G42" s="330"/>
      <c r="H42" s="330"/>
      <c r="I42" s="330"/>
      <c r="J42" s="330"/>
      <c r="K42" s="330"/>
      <c r="L42" s="330"/>
      <c r="M42" s="330"/>
      <c r="N42" s="330"/>
      <c r="O42" s="331"/>
      <c r="Q42" s="323" t="s">
        <v>203</v>
      </c>
    </row>
    <row r="43" spans="3:17" ht="4.5" customHeight="1">
      <c r="C43" s="15"/>
      <c r="O43" s="17"/>
      <c r="Q43" s="323"/>
    </row>
    <row r="44" spans="3:17">
      <c r="C44" s="15"/>
      <c r="D44" s="128" t="s">
        <v>13</v>
      </c>
      <c r="E44" s="122">
        <v>2023</v>
      </c>
      <c r="O44" s="17"/>
      <c r="Q44" s="323"/>
    </row>
    <row r="45" spans="3:17" ht="15.75" customHeight="1">
      <c r="C45" s="15"/>
      <c r="D45" s="43" t="s">
        <v>153</v>
      </c>
      <c r="J45" s="52" t="s">
        <v>10</v>
      </c>
      <c r="K45" s="43"/>
      <c r="L45" s="52" t="s">
        <v>11</v>
      </c>
      <c r="M45" s="43"/>
      <c r="N45" s="206" t="s">
        <v>12</v>
      </c>
      <c r="O45" s="17"/>
      <c r="Q45" s="323"/>
    </row>
    <row r="46" spans="3:17" ht="4.5" customHeight="1" thickBot="1">
      <c r="C46" s="15"/>
      <c r="O46" s="17"/>
      <c r="Q46" s="323"/>
    </row>
    <row r="47" spans="3:17" ht="15.75" customHeight="1" thickBot="1">
      <c r="C47" s="15"/>
      <c r="D47" s="16" t="s">
        <v>37</v>
      </c>
      <c r="E47" s="436" t="s">
        <v>511</v>
      </c>
      <c r="F47" s="327"/>
      <c r="G47" s="327"/>
      <c r="H47" s="327"/>
      <c r="I47" s="310"/>
      <c r="J47" s="72">
        <v>9</v>
      </c>
      <c r="K47" s="311"/>
      <c r="L47" s="72">
        <v>5</v>
      </c>
      <c r="M47" s="311"/>
      <c r="N47" s="71">
        <f>+J47+L47</f>
        <v>14</v>
      </c>
      <c r="O47" s="17"/>
      <c r="Q47" s="323"/>
    </row>
    <row r="48" spans="3:17" ht="4.5" customHeight="1" thickBot="1">
      <c r="C48" s="15"/>
      <c r="D48" s="14"/>
      <c r="J48" s="14"/>
      <c r="K48" s="14"/>
      <c r="L48" s="14"/>
      <c r="M48" s="14"/>
      <c r="O48" s="17"/>
      <c r="Q48" s="323"/>
    </row>
    <row r="49" spans="3:17" ht="15.75" customHeight="1" thickBot="1">
      <c r="C49" s="15"/>
      <c r="D49" s="16" t="s">
        <v>38</v>
      </c>
      <c r="E49" s="436"/>
      <c r="F49" s="327"/>
      <c r="G49" s="327"/>
      <c r="H49" s="327"/>
      <c r="J49" s="72"/>
      <c r="K49" s="14"/>
      <c r="L49" s="72"/>
      <c r="M49" s="14"/>
      <c r="N49" s="71">
        <f>+J49+L49</f>
        <v>0</v>
      </c>
      <c r="O49" s="17"/>
      <c r="Q49" s="323"/>
    </row>
    <row r="50" spans="3:17" ht="4.5" customHeight="1" thickBot="1">
      <c r="C50" s="15"/>
      <c r="D50" s="14"/>
      <c r="J50" s="14"/>
      <c r="K50" s="14"/>
      <c r="L50" s="14"/>
      <c r="M50" s="14"/>
      <c r="O50" s="17"/>
      <c r="Q50" s="323"/>
    </row>
    <row r="51" spans="3:17" ht="15.75" customHeight="1" thickBot="1">
      <c r="C51" s="15"/>
      <c r="D51" s="16" t="s">
        <v>39</v>
      </c>
      <c r="E51" s="436"/>
      <c r="F51" s="327"/>
      <c r="G51" s="327"/>
      <c r="H51" s="327"/>
      <c r="J51" s="72"/>
      <c r="K51" s="14"/>
      <c r="L51" s="72"/>
      <c r="M51" s="14"/>
      <c r="N51" s="71">
        <f>+J51+L51</f>
        <v>0</v>
      </c>
      <c r="O51" s="17"/>
      <c r="Q51" s="323"/>
    </row>
    <row r="52" spans="3:17" ht="4.5" customHeight="1" thickBot="1">
      <c r="C52" s="15"/>
      <c r="D52" s="14"/>
      <c r="J52" s="14"/>
      <c r="K52" s="14"/>
      <c r="L52" s="14"/>
      <c r="M52" s="14"/>
      <c r="O52" s="17"/>
      <c r="Q52" s="323"/>
    </row>
    <row r="53" spans="3:17" ht="15.75" customHeight="1" thickBot="1">
      <c r="C53" s="15"/>
      <c r="D53" s="16" t="s">
        <v>40</v>
      </c>
      <c r="E53" s="436"/>
      <c r="F53" s="327"/>
      <c r="G53" s="327"/>
      <c r="H53" s="327"/>
      <c r="J53" s="72"/>
      <c r="K53" s="14"/>
      <c r="L53" s="72"/>
      <c r="M53" s="14"/>
      <c r="N53" s="71">
        <f>+J53+L53</f>
        <v>0</v>
      </c>
      <c r="O53" s="17"/>
      <c r="Q53" s="323"/>
    </row>
    <row r="54" spans="3:17" ht="4.5" customHeight="1" thickBot="1">
      <c r="C54" s="15"/>
      <c r="D54" s="14"/>
      <c r="J54" s="14"/>
      <c r="K54" s="14"/>
      <c r="L54" s="14"/>
      <c r="M54" s="14"/>
      <c r="O54" s="17"/>
      <c r="Q54" s="323"/>
    </row>
    <row r="55" spans="3:17" ht="15.75" customHeight="1" thickBot="1">
      <c r="C55" s="15"/>
      <c r="D55" s="16" t="s">
        <v>41</v>
      </c>
      <c r="E55" s="436"/>
      <c r="F55" s="327"/>
      <c r="G55" s="327"/>
      <c r="H55" s="327"/>
      <c r="J55" s="72"/>
      <c r="K55" s="14"/>
      <c r="L55" s="72"/>
      <c r="M55" s="14"/>
      <c r="N55" s="71">
        <f>+J55+L55</f>
        <v>0</v>
      </c>
      <c r="O55" s="17"/>
      <c r="Q55" s="323"/>
    </row>
    <row r="56" spans="3:17" ht="4.5" customHeight="1" thickBot="1">
      <c r="C56" s="64"/>
      <c r="D56" s="18"/>
      <c r="E56" s="18"/>
      <c r="F56" s="18"/>
      <c r="G56" s="18"/>
      <c r="H56" s="18"/>
      <c r="I56" s="18"/>
      <c r="J56" s="18"/>
      <c r="K56" s="18"/>
      <c r="L56" s="18"/>
      <c r="M56" s="18"/>
      <c r="N56" s="65"/>
      <c r="O56" s="66"/>
      <c r="Q56" s="323"/>
    </row>
    <row r="57" spans="3:17" ht="48" customHeight="1">
      <c r="C57" s="329" t="s">
        <v>215</v>
      </c>
      <c r="D57" s="330"/>
      <c r="E57" s="330"/>
      <c r="F57" s="330"/>
      <c r="G57" s="330"/>
      <c r="H57" s="330"/>
      <c r="I57" s="330"/>
      <c r="J57" s="330"/>
      <c r="K57" s="330"/>
      <c r="L57" s="330"/>
      <c r="M57" s="330"/>
      <c r="N57" s="330"/>
      <c r="O57" s="331"/>
      <c r="Q57" s="325" t="s">
        <v>347</v>
      </c>
    </row>
    <row r="58" spans="3:17" ht="4.5" customHeight="1">
      <c r="C58" s="15"/>
      <c r="O58" s="17"/>
      <c r="Q58" s="325"/>
    </row>
    <row r="59" spans="3:17">
      <c r="C59" s="15"/>
      <c r="D59" s="128" t="s">
        <v>13</v>
      </c>
      <c r="E59" s="122">
        <v>2023</v>
      </c>
      <c r="O59" s="17"/>
      <c r="Q59" s="325"/>
    </row>
    <row r="60" spans="3:17" ht="15.75" customHeight="1">
      <c r="C60" s="15"/>
      <c r="D60" s="43" t="s">
        <v>153</v>
      </c>
      <c r="J60" s="14" t="s">
        <v>10</v>
      </c>
      <c r="L60" s="14" t="s">
        <v>11</v>
      </c>
      <c r="N60" s="207" t="s">
        <v>12</v>
      </c>
      <c r="O60" s="17"/>
      <c r="Q60" s="325"/>
    </row>
    <row r="61" spans="3:17" ht="4.5" customHeight="1" thickBot="1">
      <c r="C61" s="15"/>
      <c r="O61" s="17"/>
      <c r="Q61" s="325"/>
    </row>
    <row r="62" spans="3:17" ht="15.75" customHeight="1" thickBot="1">
      <c r="C62" s="15"/>
      <c r="D62" s="16" t="s">
        <v>37</v>
      </c>
      <c r="E62" s="436" t="s">
        <v>352</v>
      </c>
      <c r="F62" s="327"/>
      <c r="G62" s="327"/>
      <c r="H62" s="327"/>
      <c r="J62" s="72">
        <v>1</v>
      </c>
      <c r="K62" s="311"/>
      <c r="L62" s="72">
        <v>1</v>
      </c>
      <c r="N62" s="71">
        <f>+J62+L62</f>
        <v>2</v>
      </c>
      <c r="O62" s="17"/>
      <c r="Q62" s="325"/>
    </row>
    <row r="63" spans="3:17" ht="4.5" customHeight="1" thickBot="1">
      <c r="C63" s="15"/>
      <c r="D63" s="14"/>
      <c r="O63" s="17"/>
      <c r="Q63" s="325"/>
    </row>
    <row r="64" spans="3:17" ht="15.75" customHeight="1" thickBot="1">
      <c r="C64" s="15"/>
      <c r="D64" s="16" t="s">
        <v>38</v>
      </c>
      <c r="E64" s="436"/>
      <c r="F64" s="327"/>
      <c r="G64" s="327"/>
      <c r="H64" s="327"/>
      <c r="J64" s="62"/>
      <c r="L64" s="62"/>
      <c r="N64" s="71">
        <f>+J64+L64</f>
        <v>0</v>
      </c>
      <c r="O64" s="17"/>
      <c r="Q64" s="325"/>
    </row>
    <row r="65" spans="3:17" ht="4.5" customHeight="1" thickBot="1">
      <c r="C65" s="15"/>
      <c r="D65" s="14"/>
      <c r="O65" s="17"/>
      <c r="Q65" s="325"/>
    </row>
    <row r="66" spans="3:17" ht="15.75" customHeight="1" thickBot="1">
      <c r="C66" s="15"/>
      <c r="D66" s="16" t="s">
        <v>39</v>
      </c>
      <c r="E66" s="436"/>
      <c r="F66" s="327"/>
      <c r="G66" s="327"/>
      <c r="H66" s="327"/>
      <c r="J66" s="62"/>
      <c r="L66" s="62"/>
      <c r="N66" s="71">
        <f>+J66+L66</f>
        <v>0</v>
      </c>
      <c r="O66" s="17"/>
      <c r="Q66" s="325"/>
    </row>
    <row r="67" spans="3:17" ht="4.5" customHeight="1" thickBot="1">
      <c r="C67" s="15"/>
      <c r="D67" s="14"/>
      <c r="O67" s="17"/>
      <c r="Q67" s="325"/>
    </row>
    <row r="68" spans="3:17" ht="15.75" customHeight="1" thickBot="1">
      <c r="C68" s="15"/>
      <c r="D68" s="16" t="s">
        <v>40</v>
      </c>
      <c r="E68" s="436"/>
      <c r="F68" s="327"/>
      <c r="G68" s="327"/>
      <c r="H68" s="327"/>
      <c r="J68" s="62"/>
      <c r="L68" s="62"/>
      <c r="N68" s="71">
        <f>+J68+L68</f>
        <v>0</v>
      </c>
      <c r="O68" s="17"/>
      <c r="Q68" s="325"/>
    </row>
    <row r="69" spans="3:17" ht="4.5" customHeight="1" thickBot="1">
      <c r="C69" s="15"/>
      <c r="D69" s="14"/>
      <c r="O69" s="17"/>
      <c r="Q69" s="325"/>
    </row>
    <row r="70" spans="3:17" ht="15.75" customHeight="1" thickBot="1">
      <c r="C70" s="15"/>
      <c r="D70" s="16" t="s">
        <v>41</v>
      </c>
      <c r="E70" s="436"/>
      <c r="F70" s="327"/>
      <c r="G70" s="327"/>
      <c r="H70" s="327"/>
      <c r="J70" s="62"/>
      <c r="L70" s="62"/>
      <c r="N70" s="71">
        <f>+J70+L70</f>
        <v>0</v>
      </c>
      <c r="O70" s="17"/>
      <c r="Q70" s="325"/>
    </row>
    <row r="71" spans="3:17" ht="4.5" customHeight="1" thickBot="1">
      <c r="C71" s="64"/>
      <c r="D71" s="18"/>
      <c r="E71" s="18"/>
      <c r="F71" s="18"/>
      <c r="G71" s="18"/>
      <c r="H71" s="18"/>
      <c r="I71" s="18"/>
      <c r="J71" s="18"/>
      <c r="K71" s="18"/>
      <c r="L71" s="18"/>
      <c r="M71" s="18"/>
      <c r="N71" s="65"/>
      <c r="O71" s="66"/>
      <c r="Q71" s="325"/>
    </row>
    <row r="72" spans="3:17" ht="34.5" customHeight="1">
      <c r="C72" s="329" t="s">
        <v>154</v>
      </c>
      <c r="D72" s="330"/>
      <c r="E72" s="330"/>
      <c r="F72" s="330"/>
      <c r="G72" s="330"/>
      <c r="H72" s="330"/>
      <c r="I72" s="330"/>
      <c r="J72" s="330"/>
      <c r="K72" s="330"/>
      <c r="L72" s="330"/>
      <c r="M72" s="330"/>
      <c r="N72" s="330"/>
      <c r="O72" s="331"/>
      <c r="Q72" s="325" t="s">
        <v>512</v>
      </c>
    </row>
    <row r="73" spans="3:17" ht="6.75" customHeight="1">
      <c r="C73" s="121"/>
      <c r="D73" s="4"/>
      <c r="E73" s="4"/>
      <c r="F73" s="4"/>
      <c r="G73" s="4"/>
      <c r="H73" s="4"/>
      <c r="I73" s="4"/>
      <c r="J73" s="4"/>
      <c r="K73" s="4"/>
      <c r="L73" s="4"/>
      <c r="M73" s="4"/>
      <c r="N73" s="47"/>
      <c r="O73" s="5"/>
      <c r="Q73" s="325"/>
    </row>
    <row r="74" spans="3:17">
      <c r="C74" s="15"/>
      <c r="D74" s="128" t="s">
        <v>13</v>
      </c>
      <c r="E74" s="122">
        <v>2023</v>
      </c>
      <c r="O74" s="17"/>
      <c r="Q74" s="325"/>
    </row>
    <row r="75" spans="3:17" ht="15" customHeight="1" thickBot="1">
      <c r="C75" s="15"/>
      <c r="D75" s="1" t="s">
        <v>216</v>
      </c>
      <c r="N75" s="206" t="s">
        <v>198</v>
      </c>
      <c r="O75" s="17"/>
      <c r="Q75" s="325"/>
    </row>
    <row r="76" spans="3:17" ht="15" customHeight="1" thickBot="1">
      <c r="C76" s="15"/>
      <c r="E76" s="1" t="s">
        <v>308</v>
      </c>
      <c r="J76" s="140">
        <v>1</v>
      </c>
      <c r="K76" s="14"/>
      <c r="L76" s="14"/>
      <c r="N76" s="141">
        <f>(J76/L82)*100</f>
        <v>50</v>
      </c>
      <c r="O76" s="17"/>
      <c r="Q76" s="325"/>
    </row>
    <row r="77" spans="3:17" ht="3.75" customHeight="1" thickBot="1">
      <c r="C77" s="15"/>
      <c r="J77" s="14"/>
      <c r="K77" s="14"/>
      <c r="L77" s="14"/>
      <c r="O77" s="17"/>
      <c r="Q77" s="325"/>
    </row>
    <row r="78" spans="3:17" ht="15" customHeight="1" thickBot="1">
      <c r="C78" s="15"/>
      <c r="E78" s="1" t="s">
        <v>309</v>
      </c>
      <c r="J78" s="140">
        <v>1</v>
      </c>
      <c r="K78" s="14"/>
      <c r="L78" s="14"/>
      <c r="N78" s="141">
        <f>(J78/L82)*100</f>
        <v>50</v>
      </c>
      <c r="O78" s="17"/>
      <c r="Q78" s="325"/>
    </row>
    <row r="79" spans="3:17" ht="3.75" customHeight="1" thickBot="1">
      <c r="C79" s="15"/>
      <c r="J79" s="14"/>
      <c r="K79" s="14"/>
      <c r="L79" s="14"/>
      <c r="O79" s="17"/>
      <c r="Q79" s="325"/>
    </row>
    <row r="80" spans="3:17" ht="15" customHeight="1" thickBot="1">
      <c r="C80" s="15"/>
      <c r="E80" s="1" t="s">
        <v>310</v>
      </c>
      <c r="J80" s="140">
        <v>0</v>
      </c>
      <c r="K80" s="14"/>
      <c r="L80" s="14"/>
      <c r="N80" s="141">
        <f>(J80/L82)*100</f>
        <v>0</v>
      </c>
      <c r="O80" s="17"/>
      <c r="Q80" s="325"/>
    </row>
    <row r="81" spans="3:17" ht="6" customHeight="1" thickBot="1">
      <c r="C81" s="15"/>
      <c r="J81" s="14"/>
      <c r="K81" s="14"/>
      <c r="L81" s="14"/>
      <c r="O81" s="17"/>
      <c r="Q81" s="325"/>
    </row>
    <row r="82" spans="3:17" ht="15" customHeight="1" thickBot="1">
      <c r="C82" s="15"/>
      <c r="E82" s="334" t="s">
        <v>217</v>
      </c>
      <c r="F82" s="334"/>
      <c r="G82" s="334"/>
      <c r="J82" s="14"/>
      <c r="K82" s="14"/>
      <c r="L82" s="140">
        <v>2</v>
      </c>
      <c r="O82" s="17"/>
      <c r="Q82" s="325"/>
    </row>
    <row r="83" spans="3:17" ht="15" customHeight="1">
      <c r="C83" s="15"/>
      <c r="E83" s="334"/>
      <c r="F83" s="334"/>
      <c r="G83" s="334"/>
      <c r="O83" s="17"/>
      <c r="Q83" s="325"/>
    </row>
    <row r="84" spans="3:17" ht="4.5" customHeight="1" thickBot="1">
      <c r="C84" s="64"/>
      <c r="D84" s="18"/>
      <c r="E84" s="18"/>
      <c r="F84" s="18"/>
      <c r="G84" s="18"/>
      <c r="H84" s="18"/>
      <c r="I84" s="18"/>
      <c r="J84" s="18"/>
      <c r="K84" s="18"/>
      <c r="L84" s="18"/>
      <c r="M84" s="18"/>
      <c r="N84" s="65"/>
      <c r="O84" s="66"/>
      <c r="Q84" s="325"/>
    </row>
    <row r="85" spans="3:17" s="73" customFormat="1" ht="15.75" customHeight="1">
      <c r="C85" s="435" t="s">
        <v>218</v>
      </c>
      <c r="D85" s="337"/>
      <c r="E85" s="337"/>
      <c r="F85" s="337"/>
      <c r="G85" s="337"/>
      <c r="H85" s="337"/>
      <c r="I85" s="337"/>
      <c r="J85" s="337"/>
      <c r="K85" s="337"/>
      <c r="L85" s="337"/>
      <c r="M85" s="337"/>
      <c r="N85" s="337"/>
      <c r="O85" s="338"/>
      <c r="Q85" s="427" t="s">
        <v>203</v>
      </c>
    </row>
    <row r="86" spans="3:17" s="73" customFormat="1" ht="5.25" customHeight="1" thickBot="1">
      <c r="C86" s="234"/>
      <c r="D86" s="193"/>
      <c r="E86" s="193"/>
      <c r="F86" s="193"/>
      <c r="G86" s="193"/>
      <c r="H86" s="193"/>
      <c r="I86" s="193"/>
      <c r="J86" s="193"/>
      <c r="K86" s="193"/>
      <c r="L86" s="193"/>
      <c r="M86" s="193"/>
      <c r="N86" s="203"/>
      <c r="O86" s="202"/>
      <c r="Q86" s="428"/>
    </row>
    <row r="87" spans="3:17" s="73" customFormat="1" ht="15.75" thickBot="1">
      <c r="C87" s="234"/>
      <c r="D87" s="204" t="s">
        <v>13</v>
      </c>
      <c r="E87" s="205">
        <v>2023</v>
      </c>
      <c r="F87" s="193"/>
      <c r="G87" s="193"/>
      <c r="H87" s="193"/>
      <c r="I87" s="193"/>
      <c r="J87" s="193"/>
      <c r="K87" s="193"/>
      <c r="L87" s="193"/>
      <c r="N87" s="154">
        <v>2</v>
      </c>
      <c r="O87" s="202"/>
      <c r="Q87" s="428"/>
    </row>
    <row r="88" spans="3:17" s="73" customFormat="1" ht="4.5" customHeight="1" thickBot="1">
      <c r="C88" s="190"/>
      <c r="M88" s="193"/>
      <c r="N88" s="192"/>
      <c r="O88" s="191"/>
      <c r="Q88" s="428"/>
    </row>
    <row r="89" spans="3:17" s="73" customFormat="1" ht="27.75" customHeight="1">
      <c r="C89" s="435" t="s">
        <v>219</v>
      </c>
      <c r="D89" s="337"/>
      <c r="E89" s="337"/>
      <c r="F89" s="337"/>
      <c r="G89" s="337"/>
      <c r="H89" s="337"/>
      <c r="I89" s="337"/>
      <c r="J89" s="337"/>
      <c r="K89" s="337"/>
      <c r="L89" s="337"/>
      <c r="M89" s="337"/>
      <c r="N89" s="337"/>
      <c r="O89" s="338"/>
      <c r="Q89" s="428"/>
    </row>
    <row r="90" spans="3:17" s="73" customFormat="1" ht="4.5" customHeight="1" thickBot="1">
      <c r="C90" s="190"/>
      <c r="N90" s="192"/>
      <c r="O90" s="191"/>
      <c r="Q90" s="428"/>
    </row>
    <row r="91" spans="3:17" s="73" customFormat="1" ht="15.75" thickBot="1">
      <c r="C91" s="234"/>
      <c r="D91" s="204" t="s">
        <v>13</v>
      </c>
      <c r="E91" s="205">
        <v>2023</v>
      </c>
      <c r="F91" s="193"/>
      <c r="G91" s="193"/>
      <c r="H91" s="193"/>
      <c r="I91" s="193"/>
      <c r="J91" s="193"/>
      <c r="K91" s="193"/>
      <c r="L91" s="193"/>
      <c r="N91" s="154">
        <v>2</v>
      </c>
      <c r="O91" s="202"/>
      <c r="Q91" s="428"/>
    </row>
    <row r="92" spans="3:17" s="73" customFormat="1" ht="4.5" customHeight="1" thickBot="1">
      <c r="C92" s="190"/>
      <c r="E92" s="235"/>
      <c r="N92" s="192"/>
      <c r="O92" s="191"/>
      <c r="Q92" s="429"/>
    </row>
    <row r="93" spans="3:17" ht="29.25" customHeight="1">
      <c r="C93" s="329" t="s">
        <v>220</v>
      </c>
      <c r="D93" s="330"/>
      <c r="E93" s="330"/>
      <c r="F93" s="330"/>
      <c r="G93" s="330"/>
      <c r="H93" s="330"/>
      <c r="I93" s="330"/>
      <c r="J93" s="330"/>
      <c r="K93" s="330"/>
      <c r="L93" s="330"/>
      <c r="M93" s="330"/>
      <c r="N93" s="330"/>
      <c r="O93" s="331"/>
      <c r="Q93" s="323" t="s">
        <v>203</v>
      </c>
    </row>
    <row r="94" spans="3:17" ht="4.5" customHeight="1" thickBot="1">
      <c r="C94" s="15"/>
      <c r="O94" s="17"/>
      <c r="Q94" s="323"/>
    </row>
    <row r="95" spans="3:17" ht="15.75" thickBot="1">
      <c r="C95" s="15"/>
      <c r="D95" s="209" t="s">
        <v>13</v>
      </c>
      <c r="E95" s="212">
        <v>2023</v>
      </c>
      <c r="N95" s="148">
        <v>2</v>
      </c>
      <c r="O95" s="17"/>
      <c r="Q95" s="323"/>
    </row>
    <row r="96" spans="3:17" ht="3" customHeight="1" thickBot="1">
      <c r="C96" s="15"/>
      <c r="O96" s="17"/>
      <c r="Q96" s="323"/>
    </row>
    <row r="97" spans="3:17" ht="33.75" customHeight="1">
      <c r="C97" s="329" t="s">
        <v>221</v>
      </c>
      <c r="D97" s="330"/>
      <c r="E97" s="330"/>
      <c r="F97" s="330"/>
      <c r="G97" s="330"/>
      <c r="H97" s="330"/>
      <c r="I97" s="330"/>
      <c r="J97" s="330"/>
      <c r="K97" s="330"/>
      <c r="L97" s="330"/>
      <c r="M97" s="330"/>
      <c r="N97" s="330"/>
      <c r="O97" s="331"/>
      <c r="Q97" s="323" t="s">
        <v>203</v>
      </c>
    </row>
    <row r="98" spans="3:17" ht="4.5" customHeight="1">
      <c r="C98" s="15"/>
      <c r="O98" s="17"/>
      <c r="Q98" s="323"/>
    </row>
    <row r="99" spans="3:17" ht="15" customHeight="1" thickBot="1">
      <c r="C99" s="15"/>
      <c r="D99" s="209" t="s">
        <v>13</v>
      </c>
      <c r="E99" s="212">
        <v>2023</v>
      </c>
      <c r="O99" s="17"/>
      <c r="Q99" s="323"/>
    </row>
    <row r="100" spans="3:17" ht="15" customHeight="1" thickBot="1">
      <c r="C100" s="15"/>
      <c r="E100" s="334" t="s">
        <v>311</v>
      </c>
      <c r="F100" s="334"/>
      <c r="G100" s="334"/>
      <c r="H100" s="334"/>
      <c r="N100" s="88">
        <v>1</v>
      </c>
      <c r="O100" s="17"/>
      <c r="Q100" s="323"/>
    </row>
    <row r="101" spans="3:17">
      <c r="C101" s="15"/>
      <c r="E101" s="334"/>
      <c r="F101" s="334"/>
      <c r="G101" s="334"/>
      <c r="H101" s="334"/>
      <c r="O101" s="17"/>
      <c r="Q101" s="323"/>
    </row>
    <row r="102" spans="3:17" ht="3.75" customHeight="1" thickBot="1">
      <c r="C102" s="15"/>
      <c r="E102" s="127"/>
      <c r="F102" s="127"/>
      <c r="G102" s="127"/>
      <c r="H102" s="127"/>
      <c r="O102" s="17"/>
      <c r="Q102" s="323"/>
    </row>
    <row r="103" spans="3:17" ht="15.75" thickBot="1">
      <c r="C103" s="15"/>
      <c r="E103" s="334" t="s">
        <v>312</v>
      </c>
      <c r="F103" s="334"/>
      <c r="G103" s="334"/>
      <c r="H103" s="127"/>
      <c r="N103" s="88">
        <v>1</v>
      </c>
      <c r="O103" s="17"/>
      <c r="Q103" s="323"/>
    </row>
    <row r="104" spans="3:17" ht="3.75" customHeight="1" thickBot="1">
      <c r="C104" s="15"/>
      <c r="E104" s="127"/>
      <c r="F104" s="127"/>
      <c r="G104" s="127"/>
      <c r="H104" s="127"/>
      <c r="O104" s="17"/>
      <c r="Q104" s="323"/>
    </row>
    <row r="105" spans="3:17" ht="15.75" thickBot="1">
      <c r="C105" s="15"/>
      <c r="E105" s="334" t="s">
        <v>313</v>
      </c>
      <c r="F105" s="334"/>
      <c r="G105" s="334"/>
      <c r="H105" s="127"/>
      <c r="N105" s="88">
        <v>1</v>
      </c>
      <c r="O105" s="17"/>
      <c r="Q105" s="323"/>
    </row>
    <row r="106" spans="3:17" ht="15.75" thickBot="1">
      <c r="C106" s="64"/>
      <c r="D106" s="18"/>
      <c r="E106" s="18"/>
      <c r="F106" s="18"/>
      <c r="G106" s="18"/>
      <c r="H106" s="18"/>
      <c r="I106" s="18"/>
      <c r="J106" s="18"/>
      <c r="K106" s="18"/>
      <c r="L106" s="18"/>
      <c r="M106" s="18"/>
      <c r="N106" s="65"/>
      <c r="O106" s="66"/>
      <c r="Q106" s="323"/>
    </row>
    <row r="107" spans="3:17" ht="33.75" customHeight="1">
      <c r="C107" s="347" t="s">
        <v>155</v>
      </c>
      <c r="D107" s="348"/>
      <c r="E107" s="348"/>
      <c r="F107" s="348"/>
      <c r="G107" s="348"/>
      <c r="H107" s="348"/>
      <c r="I107" s="348"/>
      <c r="J107" s="348"/>
      <c r="K107" s="348"/>
      <c r="L107" s="348"/>
      <c r="M107" s="348"/>
      <c r="N107" s="348"/>
      <c r="O107" s="349"/>
      <c r="Q107" s="323" t="s">
        <v>203</v>
      </c>
    </row>
    <row r="108" spans="3:17" ht="4.5" customHeight="1" thickBot="1">
      <c r="C108" s="15"/>
      <c r="O108" s="17"/>
      <c r="Q108" s="323"/>
    </row>
    <row r="109" spans="3:17" ht="15" customHeight="1" thickBot="1">
      <c r="C109" s="15"/>
      <c r="D109" s="128" t="s">
        <v>13</v>
      </c>
      <c r="E109" s="122">
        <v>2022</v>
      </c>
      <c r="N109" s="88">
        <v>0</v>
      </c>
      <c r="O109" s="17"/>
      <c r="Q109" s="323"/>
    </row>
    <row r="110" spans="3:17" ht="15.75" thickBot="1">
      <c r="C110" s="15"/>
      <c r="O110" s="17"/>
      <c r="Q110" s="323"/>
    </row>
    <row r="111" spans="3:17" s="211" customFormat="1" ht="15.75" thickBot="1">
      <c r="C111" s="15"/>
      <c r="D111" s="209" t="s">
        <v>13</v>
      </c>
      <c r="E111" s="212">
        <v>2023</v>
      </c>
      <c r="N111" s="88">
        <v>14</v>
      </c>
      <c r="O111" s="17"/>
      <c r="Q111" s="323"/>
    </row>
    <row r="112" spans="3:17" ht="6" customHeight="1" thickBot="1">
      <c r="C112" s="64"/>
      <c r="O112" s="66"/>
      <c r="Q112" s="323"/>
    </row>
    <row r="113" spans="3:17" ht="15.75" customHeight="1">
      <c r="C113" s="329" t="s">
        <v>156</v>
      </c>
      <c r="D113" s="330"/>
      <c r="E113" s="330"/>
      <c r="F113" s="330"/>
      <c r="G113" s="330"/>
      <c r="H113" s="330"/>
      <c r="I113" s="330"/>
      <c r="J113" s="330"/>
      <c r="K113" s="330"/>
      <c r="L113" s="330"/>
      <c r="M113" s="330"/>
      <c r="N113" s="330"/>
      <c r="O113" s="331"/>
      <c r="Q113" s="323" t="s">
        <v>353</v>
      </c>
    </row>
    <row r="114" spans="3:17" ht="4.5" customHeight="1">
      <c r="C114" s="15"/>
      <c r="O114" s="17"/>
      <c r="Q114" s="323"/>
    </row>
    <row r="115" spans="3:17">
      <c r="C115" s="15"/>
      <c r="D115" s="128" t="s">
        <v>13</v>
      </c>
      <c r="E115" s="122">
        <v>2022</v>
      </c>
      <c r="O115" s="17"/>
      <c r="Q115" s="323"/>
    </row>
    <row r="116" spans="3:17" ht="15" customHeight="1">
      <c r="C116" s="15"/>
      <c r="D116" s="1" t="s">
        <v>222</v>
      </c>
      <c r="O116" s="17"/>
      <c r="Q116" s="323"/>
    </row>
    <row r="117" spans="3:17" ht="4.5" customHeight="1">
      <c r="C117" s="15"/>
      <c r="O117" s="17"/>
      <c r="Q117" s="323"/>
    </row>
    <row r="118" spans="3:17" ht="15" customHeight="1">
      <c r="C118" s="15"/>
      <c r="D118" s="142" t="s">
        <v>37</v>
      </c>
      <c r="E118" s="13" t="s">
        <v>207</v>
      </c>
      <c r="F118" s="13"/>
      <c r="G118" s="13"/>
      <c r="H118" s="13"/>
      <c r="O118" s="17"/>
      <c r="Q118" s="323"/>
    </row>
    <row r="119" spans="3:17" ht="3.75" customHeight="1">
      <c r="C119" s="15"/>
      <c r="D119" s="143"/>
      <c r="E119" s="310"/>
      <c r="O119" s="17"/>
      <c r="Q119" s="323"/>
    </row>
    <row r="120" spans="3:17" ht="15" customHeight="1">
      <c r="C120" s="15"/>
      <c r="D120" s="142" t="s">
        <v>38</v>
      </c>
      <c r="E120" s="13" t="s">
        <v>513</v>
      </c>
      <c r="F120" s="13"/>
      <c r="G120" s="13"/>
      <c r="H120" s="13"/>
      <c r="O120" s="17"/>
      <c r="Q120" s="323"/>
    </row>
    <row r="121" spans="3:17" ht="3.75" customHeight="1">
      <c r="C121" s="15"/>
      <c r="D121" s="142"/>
      <c r="O121" s="17"/>
      <c r="Q121" s="323"/>
    </row>
    <row r="122" spans="3:17" ht="15" customHeight="1">
      <c r="C122" s="15"/>
      <c r="D122" s="142" t="s">
        <v>39</v>
      </c>
      <c r="E122" s="13"/>
      <c r="F122" s="13"/>
      <c r="G122" s="13"/>
      <c r="H122" s="13"/>
      <c r="O122" s="17"/>
      <c r="Q122" s="323"/>
    </row>
    <row r="123" spans="3:17" ht="15" customHeight="1">
      <c r="C123" s="15"/>
      <c r="D123" s="142"/>
      <c r="O123" s="17"/>
      <c r="Q123" s="323"/>
    </row>
    <row r="124" spans="3:17">
      <c r="C124" s="15"/>
      <c r="D124" s="128" t="s">
        <v>13</v>
      </c>
      <c r="E124" s="122">
        <v>2023</v>
      </c>
      <c r="O124" s="17"/>
      <c r="Q124" s="323"/>
    </row>
    <row r="125" spans="3:17" ht="15" customHeight="1">
      <c r="C125" s="15"/>
      <c r="D125" s="1" t="s">
        <v>222</v>
      </c>
      <c r="O125" s="17"/>
      <c r="Q125" s="323"/>
    </row>
    <row r="126" spans="3:17" ht="4.5" customHeight="1">
      <c r="C126" s="15"/>
      <c r="O126" s="17"/>
      <c r="Q126" s="323"/>
    </row>
    <row r="127" spans="3:17" ht="15" customHeight="1">
      <c r="C127" s="15"/>
      <c r="D127" s="142" t="s">
        <v>37</v>
      </c>
      <c r="E127" s="13" t="s">
        <v>207</v>
      </c>
      <c r="F127" s="13"/>
      <c r="G127" s="13"/>
      <c r="H127" s="13"/>
      <c r="O127" s="17"/>
      <c r="Q127" s="323"/>
    </row>
    <row r="128" spans="3:17" ht="3.75" customHeight="1">
      <c r="C128" s="15"/>
      <c r="D128" s="143"/>
      <c r="E128" s="310"/>
      <c r="O128" s="17"/>
      <c r="Q128" s="323"/>
    </row>
    <row r="129" spans="2:17" ht="15" customHeight="1">
      <c r="C129" s="15"/>
      <c r="D129" s="142" t="s">
        <v>38</v>
      </c>
      <c r="E129" s="13" t="s">
        <v>513</v>
      </c>
      <c r="F129" s="13"/>
      <c r="G129" s="13"/>
      <c r="H129" s="13"/>
      <c r="O129" s="17"/>
      <c r="Q129" s="323"/>
    </row>
    <row r="130" spans="2:17" ht="3.75" customHeight="1">
      <c r="C130" s="15"/>
      <c r="D130" s="142"/>
      <c r="O130" s="17"/>
      <c r="Q130" s="323"/>
    </row>
    <row r="131" spans="2:17" ht="15" customHeight="1">
      <c r="C131" s="15"/>
      <c r="D131" s="142" t="s">
        <v>39</v>
      </c>
      <c r="E131" s="13"/>
      <c r="F131" s="13"/>
      <c r="G131" s="13"/>
      <c r="H131" s="13"/>
      <c r="O131" s="17"/>
      <c r="Q131" s="323"/>
    </row>
    <row r="132" spans="2:17" ht="4.5" customHeight="1" thickBot="1">
      <c r="C132" s="64"/>
      <c r="D132" s="18"/>
      <c r="E132" s="18"/>
      <c r="F132" s="18"/>
      <c r="G132" s="18"/>
      <c r="H132" s="18"/>
      <c r="I132" s="18"/>
      <c r="J132" s="18"/>
      <c r="K132" s="18"/>
      <c r="L132" s="18"/>
      <c r="M132" s="18"/>
      <c r="N132" s="65"/>
      <c r="O132" s="66"/>
      <c r="Q132" s="323"/>
    </row>
    <row r="133" spans="2:17" ht="15.75" customHeight="1" thickBot="1">
      <c r="B133" s="43" t="s">
        <v>149</v>
      </c>
      <c r="C133" s="43" t="s">
        <v>157</v>
      </c>
      <c r="D133" s="43"/>
    </row>
    <row r="134" spans="2:17" s="320" customFormat="1" ht="22.5" customHeight="1">
      <c r="C134" s="466" t="s">
        <v>521</v>
      </c>
      <c r="D134" s="467"/>
      <c r="E134" s="467"/>
      <c r="F134" s="467"/>
      <c r="G134" s="467"/>
      <c r="H134" s="467"/>
      <c r="I134" s="467"/>
      <c r="J134" s="467"/>
      <c r="K134" s="467"/>
      <c r="L134" s="467"/>
      <c r="M134" s="467"/>
      <c r="N134" s="467"/>
      <c r="O134" s="468"/>
      <c r="Q134" s="323" t="s">
        <v>526</v>
      </c>
    </row>
    <row r="135" spans="2:17" s="320" customFormat="1" ht="14.25" customHeight="1">
      <c r="C135" s="190"/>
      <c r="D135" s="465" t="s">
        <v>357</v>
      </c>
      <c r="N135" s="192"/>
      <c r="O135" s="191"/>
      <c r="Q135" s="323"/>
    </row>
    <row r="136" spans="2:17" s="320" customFormat="1" ht="18" customHeight="1">
      <c r="C136" s="190"/>
      <c r="D136" s="469" t="s">
        <v>524</v>
      </c>
      <c r="E136" s="469"/>
      <c r="F136" s="469"/>
      <c r="G136" s="469"/>
      <c r="H136" s="469"/>
      <c r="I136" s="469"/>
      <c r="N136" s="192"/>
      <c r="O136" s="191"/>
      <c r="Q136" s="323"/>
    </row>
    <row r="137" spans="2:17" s="320" customFormat="1" ht="15" customHeight="1">
      <c r="C137" s="190">
        <v>1</v>
      </c>
      <c r="D137" s="236" t="s">
        <v>522</v>
      </c>
      <c r="M137" s="192"/>
      <c r="N137" s="192"/>
      <c r="O137" s="191"/>
      <c r="Q137" s="323"/>
    </row>
    <row r="138" spans="2:17" s="320" customFormat="1" ht="4.5" customHeight="1">
      <c r="C138" s="190"/>
      <c r="M138" s="192"/>
      <c r="N138" s="192"/>
      <c r="O138" s="191"/>
      <c r="Q138" s="323"/>
    </row>
    <row r="139" spans="2:17" s="320" customFormat="1" ht="15" customHeight="1">
      <c r="C139" s="190">
        <v>2</v>
      </c>
      <c r="D139" s="236" t="s">
        <v>523</v>
      </c>
      <c r="M139" s="192"/>
      <c r="N139" s="192"/>
      <c r="O139" s="191"/>
      <c r="Q139" s="323"/>
    </row>
    <row r="140" spans="2:17" s="320" customFormat="1" ht="4.5" customHeight="1">
      <c r="C140" s="190"/>
      <c r="M140" s="192"/>
      <c r="N140" s="192"/>
      <c r="O140" s="191"/>
      <c r="Q140" s="323"/>
    </row>
    <row r="141" spans="2:17" s="320" customFormat="1" ht="15" customHeight="1">
      <c r="C141" s="42">
        <v>3</v>
      </c>
      <c r="D141" s="236" t="s">
        <v>525</v>
      </c>
      <c r="E141" s="236"/>
      <c r="F141" s="236"/>
      <c r="G141" s="236"/>
      <c r="H141" s="236"/>
      <c r="I141" s="236"/>
      <c r="J141" s="236"/>
      <c r="K141" s="309"/>
      <c r="L141" s="309"/>
      <c r="M141" s="309"/>
      <c r="N141" s="192"/>
      <c r="O141" s="49"/>
      <c r="Q141" s="323"/>
    </row>
    <row r="142" spans="2:17" s="320" customFormat="1" ht="4.5" customHeight="1" thickBot="1">
      <c r="C142" s="82"/>
      <c r="D142" s="146"/>
      <c r="E142" s="85"/>
      <c r="F142" s="85"/>
      <c r="G142" s="85"/>
      <c r="H142" s="85"/>
      <c r="I142" s="85"/>
      <c r="J142" s="85"/>
      <c r="K142" s="85"/>
      <c r="L142" s="85"/>
      <c r="M142" s="85"/>
      <c r="N142" s="144"/>
      <c r="O142" s="83"/>
      <c r="Q142" s="323"/>
    </row>
    <row r="143" spans="2:17" ht="15.75" customHeight="1" thickBot="1">
      <c r="B143" s="43" t="s">
        <v>150</v>
      </c>
      <c r="C143" s="43" t="s">
        <v>159</v>
      </c>
      <c r="D143" s="43"/>
    </row>
    <row r="144" spans="2:17" ht="33.75" customHeight="1">
      <c r="C144" s="329" t="s">
        <v>160</v>
      </c>
      <c r="D144" s="330"/>
      <c r="E144" s="330"/>
      <c r="F144" s="330"/>
      <c r="G144" s="330"/>
      <c r="H144" s="330"/>
      <c r="I144" s="330"/>
      <c r="J144" s="330"/>
      <c r="K144" s="330"/>
      <c r="L144" s="330"/>
      <c r="M144" s="330"/>
      <c r="N144" s="330"/>
      <c r="O144" s="331"/>
      <c r="Q144" s="325" t="s">
        <v>208</v>
      </c>
    </row>
    <row r="145" spans="3:17" ht="4.5" customHeight="1">
      <c r="C145" s="15"/>
      <c r="O145" s="17"/>
      <c r="Q145" s="325"/>
    </row>
    <row r="146" spans="3:17" ht="15" customHeight="1">
      <c r="C146" s="15"/>
      <c r="D146" s="43" t="s">
        <v>158</v>
      </c>
      <c r="O146" s="17"/>
      <c r="Q146" s="325"/>
    </row>
    <row r="147" spans="3:17" ht="4.5" customHeight="1">
      <c r="C147" s="15"/>
      <c r="O147" s="17"/>
      <c r="Q147" s="325"/>
    </row>
    <row r="148" spans="3:17" ht="15.75" thickBot="1">
      <c r="C148" s="15"/>
      <c r="D148" s="1" t="s">
        <v>314</v>
      </c>
      <c r="E148" s="1" t="s">
        <v>315</v>
      </c>
      <c r="O148" s="17"/>
      <c r="Q148" s="325"/>
    </row>
    <row r="149" spans="3:17" ht="16.5" customHeight="1" thickBot="1">
      <c r="C149" s="15"/>
      <c r="E149" s="334" t="s">
        <v>316</v>
      </c>
      <c r="F149" s="334"/>
      <c r="G149" s="334"/>
      <c r="H149" s="334"/>
      <c r="I149" s="80">
        <v>4</v>
      </c>
      <c r="J149" s="14"/>
      <c r="K149" s="14"/>
      <c r="O149" s="17"/>
      <c r="Q149" s="325"/>
    </row>
    <row r="150" spans="3:17" ht="15.75" thickBot="1">
      <c r="C150" s="15"/>
      <c r="E150" s="334"/>
      <c r="F150" s="334"/>
      <c r="G150" s="334"/>
      <c r="H150" s="334"/>
      <c r="I150" s="14"/>
      <c r="J150" s="14"/>
      <c r="K150" s="52" t="s">
        <v>198</v>
      </c>
      <c r="O150" s="17"/>
      <c r="Q150" s="325"/>
    </row>
    <row r="151" spans="3:17" ht="15.75" thickBot="1">
      <c r="C151" s="15"/>
      <c r="E151" s="127"/>
      <c r="F151" s="127"/>
      <c r="G151" s="127"/>
      <c r="H151" s="127"/>
      <c r="I151" s="14"/>
      <c r="J151" s="14"/>
      <c r="K151" s="138">
        <f>(I149/I152)*100</f>
        <v>11.428571428571429</v>
      </c>
      <c r="O151" s="17"/>
      <c r="Q151" s="325"/>
    </row>
    <row r="152" spans="3:17" ht="15.75" customHeight="1" thickBot="1">
      <c r="C152" s="15"/>
      <c r="E152" s="334" t="s">
        <v>317</v>
      </c>
      <c r="F152" s="334"/>
      <c r="G152" s="334"/>
      <c r="H152" s="334"/>
      <c r="I152" s="80">
        <v>35</v>
      </c>
      <c r="J152" s="14"/>
      <c r="K152" s="14"/>
      <c r="O152" s="17"/>
      <c r="Q152" s="325"/>
    </row>
    <row r="153" spans="3:17" ht="15" customHeight="1">
      <c r="C153" s="15"/>
      <c r="D153" s="43" t="s">
        <v>318</v>
      </c>
      <c r="O153" s="17"/>
      <c r="Q153" s="325"/>
    </row>
    <row r="154" spans="3:17" ht="4.5" customHeight="1">
      <c r="C154" s="15"/>
      <c r="O154" s="17"/>
      <c r="Q154" s="325"/>
    </row>
    <row r="155" spans="3:17" ht="15.75" thickBot="1">
      <c r="C155" s="15"/>
      <c r="D155" s="1" t="s">
        <v>314</v>
      </c>
      <c r="E155" s="1" t="s">
        <v>319</v>
      </c>
      <c r="O155" s="17"/>
      <c r="Q155" s="325"/>
    </row>
    <row r="156" spans="3:17" ht="16.5" customHeight="1" thickBot="1">
      <c r="C156" s="15"/>
      <c r="E156" s="334" t="s">
        <v>316</v>
      </c>
      <c r="F156" s="334"/>
      <c r="G156" s="334"/>
      <c r="H156" s="334"/>
      <c r="I156" s="80">
        <v>2</v>
      </c>
      <c r="J156" s="14"/>
      <c r="K156" s="14"/>
      <c r="O156" s="17"/>
      <c r="Q156" s="325"/>
    </row>
    <row r="157" spans="3:17" ht="15.75" thickBot="1">
      <c r="C157" s="15"/>
      <c r="E157" s="334"/>
      <c r="F157" s="334"/>
      <c r="G157" s="334"/>
      <c r="H157" s="334"/>
      <c r="I157" s="14"/>
      <c r="J157" s="14"/>
      <c r="K157" s="52" t="s">
        <v>198</v>
      </c>
      <c r="O157" s="17"/>
      <c r="Q157" s="325"/>
    </row>
    <row r="158" spans="3:17" ht="15.75" thickBot="1">
      <c r="C158" s="15"/>
      <c r="E158" s="127"/>
      <c r="F158" s="127"/>
      <c r="G158" s="127"/>
      <c r="H158" s="127"/>
      <c r="I158" s="14"/>
      <c r="J158" s="14"/>
      <c r="K158" s="138">
        <f>(I156/I159)*100</f>
        <v>13.333333333333334</v>
      </c>
      <c r="O158" s="17"/>
      <c r="Q158" s="325"/>
    </row>
    <row r="159" spans="3:17" ht="15.75" customHeight="1" thickBot="1">
      <c r="C159" s="15"/>
      <c r="E159" s="334" t="s">
        <v>317</v>
      </c>
      <c r="F159" s="334"/>
      <c r="G159" s="334"/>
      <c r="H159" s="334"/>
      <c r="I159" s="80">
        <v>15</v>
      </c>
      <c r="J159" s="14"/>
      <c r="K159" s="14"/>
      <c r="O159" s="17"/>
      <c r="Q159" s="325"/>
    </row>
    <row r="160" spans="3:17" ht="4.5" customHeight="1" thickBot="1">
      <c r="C160" s="64"/>
      <c r="D160" s="18"/>
      <c r="E160" s="18"/>
      <c r="F160" s="18"/>
      <c r="G160" s="18"/>
      <c r="H160" s="18"/>
      <c r="I160" s="18"/>
      <c r="J160" s="18"/>
      <c r="K160" s="18"/>
      <c r="L160" s="18"/>
      <c r="M160" s="18"/>
      <c r="N160" s="65"/>
      <c r="O160" s="66"/>
      <c r="Q160" s="325"/>
    </row>
    <row r="161" spans="3:17" ht="46.5" customHeight="1">
      <c r="C161" s="430" t="s">
        <v>161</v>
      </c>
      <c r="D161" s="431"/>
      <c r="E161" s="431"/>
      <c r="F161" s="431"/>
      <c r="G161" s="431"/>
      <c r="H161" s="431"/>
      <c r="I161" s="431"/>
      <c r="J161" s="431"/>
      <c r="K161" s="431"/>
      <c r="L161" s="431"/>
      <c r="M161" s="431"/>
      <c r="N161" s="431"/>
      <c r="O161" s="432"/>
      <c r="Q161" s="323" t="s">
        <v>345</v>
      </c>
    </row>
    <row r="162" spans="3:17">
      <c r="C162" s="42"/>
      <c r="D162" s="211" t="s">
        <v>13</v>
      </c>
      <c r="E162" s="212">
        <v>2023</v>
      </c>
      <c r="O162" s="49"/>
      <c r="Q162" s="323"/>
    </row>
    <row r="163" spans="3:17" ht="17.25" customHeight="1">
      <c r="C163" s="42"/>
      <c r="E163" s="1" t="s">
        <v>223</v>
      </c>
      <c r="J163" s="52" t="s">
        <v>10</v>
      </c>
      <c r="K163" s="52"/>
      <c r="L163" s="52" t="s">
        <v>11</v>
      </c>
      <c r="M163" s="52"/>
      <c r="N163" s="206" t="s">
        <v>12</v>
      </c>
      <c r="O163" s="49"/>
      <c r="Q163" s="323"/>
    </row>
    <row r="164" spans="3:17" ht="4.5" customHeight="1" thickBot="1">
      <c r="C164" s="42"/>
      <c r="J164" s="52"/>
      <c r="K164" s="52"/>
      <c r="L164" s="52"/>
      <c r="M164" s="52"/>
      <c r="N164" s="206"/>
      <c r="O164" s="49"/>
      <c r="Q164" s="323"/>
    </row>
    <row r="165" spans="3:17" ht="26.45" customHeight="1" thickBot="1">
      <c r="C165" s="42"/>
      <c r="D165" s="16" t="s">
        <v>37</v>
      </c>
      <c r="E165" s="328" t="s">
        <v>346</v>
      </c>
      <c r="F165" s="328"/>
      <c r="G165" s="328"/>
      <c r="H165" s="328"/>
      <c r="I165" s="4"/>
      <c r="J165" s="145"/>
      <c r="K165" s="4"/>
      <c r="L165" s="145"/>
      <c r="M165" s="4"/>
      <c r="N165" s="148">
        <f>+J165+L165</f>
        <v>0</v>
      </c>
      <c r="O165" s="49"/>
      <c r="Q165" s="323"/>
    </row>
    <row r="166" spans="3:17" ht="4.5" customHeight="1" thickBot="1">
      <c r="C166" s="42"/>
      <c r="D166" s="14"/>
      <c r="O166" s="49"/>
      <c r="Q166" s="323"/>
    </row>
    <row r="167" spans="3:17" ht="15.75" customHeight="1" thickBot="1">
      <c r="C167" s="42"/>
      <c r="D167" s="16" t="s">
        <v>38</v>
      </c>
      <c r="E167" s="433" t="s">
        <v>347</v>
      </c>
      <c r="F167" s="433"/>
      <c r="G167" s="433"/>
      <c r="H167" s="433"/>
      <c r="I167" s="4"/>
      <c r="J167" s="145"/>
      <c r="K167" s="4"/>
      <c r="L167" s="145"/>
      <c r="M167" s="4"/>
      <c r="N167" s="148">
        <f>+J167+L167</f>
        <v>0</v>
      </c>
      <c r="O167" s="49"/>
      <c r="Q167" s="323"/>
    </row>
    <row r="168" spans="3:17" ht="4.5" customHeight="1" thickBot="1">
      <c r="C168" s="42"/>
      <c r="D168" s="14"/>
      <c r="O168" s="49"/>
      <c r="Q168" s="323"/>
    </row>
    <row r="169" spans="3:17" ht="15.75" customHeight="1" thickBot="1">
      <c r="C169" s="42"/>
      <c r="D169" s="16" t="s">
        <v>39</v>
      </c>
      <c r="E169" s="433" t="s">
        <v>348</v>
      </c>
      <c r="F169" s="433"/>
      <c r="G169" s="433"/>
      <c r="H169" s="433"/>
      <c r="I169" s="4"/>
      <c r="J169" s="145"/>
      <c r="K169" s="4"/>
      <c r="L169" s="145"/>
      <c r="M169" s="4"/>
      <c r="N169" s="148">
        <f>+J169+L169</f>
        <v>0</v>
      </c>
      <c r="O169" s="49"/>
      <c r="Q169" s="323"/>
    </row>
    <row r="170" spans="3:17" ht="4.5" customHeight="1" thickBot="1">
      <c r="C170" s="42"/>
      <c r="D170" s="14"/>
      <c r="O170" s="49"/>
      <c r="Q170" s="323"/>
    </row>
    <row r="171" spans="3:17" ht="15.75" customHeight="1" thickBot="1">
      <c r="C171" s="42"/>
      <c r="D171" s="16" t="s">
        <v>40</v>
      </c>
      <c r="E171" s="147"/>
      <c r="F171" s="132"/>
      <c r="G171" s="132"/>
      <c r="H171" s="132"/>
      <c r="I171" s="4"/>
      <c r="J171" s="145"/>
      <c r="K171" s="4"/>
      <c r="L171" s="145"/>
      <c r="M171" s="4"/>
      <c r="N171" s="148">
        <f>+J171+L171</f>
        <v>0</v>
      </c>
      <c r="O171" s="49"/>
      <c r="Q171" s="323"/>
    </row>
    <row r="172" spans="3:17" ht="4.5" customHeight="1" thickBot="1">
      <c r="C172" s="42"/>
      <c r="D172" s="14"/>
      <c r="O172" s="49"/>
      <c r="Q172" s="323"/>
    </row>
    <row r="173" spans="3:17" ht="15.75" customHeight="1" thickBot="1">
      <c r="C173" s="42"/>
      <c r="D173" s="16" t="s">
        <v>41</v>
      </c>
      <c r="E173" s="147"/>
      <c r="F173" s="132"/>
      <c r="G173" s="132"/>
      <c r="H173" s="132"/>
      <c r="I173" s="4"/>
      <c r="J173" s="145"/>
      <c r="K173" s="4"/>
      <c r="L173" s="145"/>
      <c r="M173" s="4"/>
      <c r="N173" s="148">
        <f>+J173+L173</f>
        <v>0</v>
      </c>
      <c r="O173" s="49"/>
      <c r="Q173" s="323"/>
    </row>
    <row r="174" spans="3:17" ht="4.5" customHeight="1" thickBot="1">
      <c r="C174" s="82"/>
      <c r="D174" s="144"/>
      <c r="E174" s="85"/>
      <c r="F174" s="85"/>
      <c r="G174" s="85"/>
      <c r="H174" s="85"/>
      <c r="I174" s="85"/>
      <c r="J174" s="85"/>
      <c r="K174" s="85"/>
      <c r="L174" s="85"/>
      <c r="M174" s="85"/>
      <c r="N174" s="144"/>
      <c r="O174" s="83"/>
      <c r="Q174" s="323"/>
    </row>
    <row r="175" spans="3:17" ht="49.5" customHeight="1">
      <c r="C175" s="329" t="s">
        <v>162</v>
      </c>
      <c r="D175" s="330"/>
      <c r="E175" s="330"/>
      <c r="F175" s="330"/>
      <c r="G175" s="330"/>
      <c r="H175" s="330"/>
      <c r="I175" s="330"/>
      <c r="J175" s="330"/>
      <c r="K175" s="330"/>
      <c r="L175" s="330"/>
      <c r="M175" s="330"/>
      <c r="N175" s="330"/>
      <c r="O175" s="331"/>
      <c r="Q175" s="323" t="s">
        <v>208</v>
      </c>
    </row>
    <row r="176" spans="3:17">
      <c r="C176" s="15"/>
      <c r="D176" s="1" t="s">
        <v>13</v>
      </c>
      <c r="E176" s="122">
        <v>2023</v>
      </c>
      <c r="O176" s="17"/>
      <c r="Q176" s="323"/>
    </row>
    <row r="177" spans="3:17" ht="15" customHeight="1" thickBot="1">
      <c r="C177" s="15"/>
      <c r="D177" s="1" t="s">
        <v>224</v>
      </c>
      <c r="O177" s="17"/>
      <c r="Q177" s="323"/>
    </row>
    <row r="178" spans="3:17" s="197" customFormat="1" ht="47.25" customHeight="1">
      <c r="C178" s="15"/>
      <c r="E178" s="471" t="s">
        <v>37</v>
      </c>
      <c r="F178" s="470" t="s">
        <v>527</v>
      </c>
      <c r="G178" s="470"/>
      <c r="H178" s="470"/>
      <c r="I178" s="470"/>
      <c r="J178" s="470"/>
      <c r="K178" s="470"/>
      <c r="L178" s="470"/>
      <c r="N178" s="473">
        <v>2</v>
      </c>
      <c r="O178" s="17"/>
      <c r="Q178" s="323"/>
    </row>
    <row r="179" spans="3:17" ht="4.5" customHeight="1">
      <c r="C179" s="15"/>
      <c r="N179" s="474"/>
      <c r="O179" s="17"/>
      <c r="Q179" s="323"/>
    </row>
    <row r="180" spans="3:17" s="310" customFormat="1" ht="15" customHeight="1" thickBot="1">
      <c r="C180" s="15"/>
      <c r="E180" s="143" t="s">
        <v>38</v>
      </c>
      <c r="F180" s="470" t="s">
        <v>528</v>
      </c>
      <c r="G180" s="470"/>
      <c r="H180" s="470"/>
      <c r="I180" s="470"/>
      <c r="J180" s="470"/>
      <c r="K180" s="470"/>
      <c r="L180" s="470"/>
      <c r="N180" s="475"/>
      <c r="O180" s="17"/>
      <c r="Q180" s="323"/>
    </row>
    <row r="181" spans="3:17" s="310" customFormat="1" ht="5.25" customHeight="1" thickBot="1">
      <c r="C181" s="15"/>
      <c r="E181" s="143"/>
      <c r="F181" s="472"/>
      <c r="G181" s="472"/>
      <c r="H181" s="472"/>
      <c r="I181" s="472"/>
      <c r="J181" s="472"/>
      <c r="K181" s="472"/>
      <c r="L181" s="472"/>
      <c r="O181" s="17"/>
      <c r="Q181" s="323"/>
    </row>
    <row r="182" spans="3:17" ht="15" customHeight="1" thickBot="1">
      <c r="C182" s="15"/>
      <c r="D182" s="1" t="s">
        <v>225</v>
      </c>
      <c r="N182" s="88"/>
      <c r="O182" s="17"/>
      <c r="Q182" s="323"/>
    </row>
    <row r="183" spans="3:17" ht="4.1500000000000004" customHeight="1" thickBot="1">
      <c r="C183" s="64"/>
      <c r="D183" s="18"/>
      <c r="E183" s="18"/>
      <c r="F183" s="18"/>
      <c r="G183" s="18"/>
      <c r="H183" s="18"/>
      <c r="I183" s="18"/>
      <c r="J183" s="18"/>
      <c r="K183" s="18"/>
      <c r="L183" s="18"/>
      <c r="M183" s="18"/>
      <c r="N183" s="65"/>
      <c r="O183" s="66"/>
      <c r="Q183" s="323"/>
    </row>
    <row r="184" spans="3:17" ht="22.9" hidden="1" customHeight="1" thickBot="1">
      <c r="C184" s="344" t="s">
        <v>226</v>
      </c>
      <c r="D184" s="345"/>
      <c r="E184" s="345"/>
      <c r="F184" s="345"/>
      <c r="G184" s="345"/>
      <c r="H184" s="345"/>
      <c r="I184" s="345"/>
      <c r="J184" s="345"/>
      <c r="K184" s="345"/>
      <c r="L184" s="345"/>
      <c r="M184" s="345"/>
      <c r="N184" s="345"/>
      <c r="O184" s="346"/>
      <c r="Q184" s="323" t="s">
        <v>208</v>
      </c>
    </row>
    <row r="185" spans="3:17" ht="4.1500000000000004" hidden="1" customHeight="1" thickBot="1">
      <c r="C185" s="15"/>
      <c r="O185" s="17"/>
      <c r="Q185" s="323"/>
    </row>
    <row r="186" spans="3:17" ht="15.75" hidden="1" customHeight="1" thickBot="1">
      <c r="C186" s="15"/>
      <c r="D186" s="1" t="s">
        <v>13</v>
      </c>
      <c r="E186" s="122">
        <v>2022</v>
      </c>
      <c r="K186" s="14"/>
      <c r="O186" s="17"/>
      <c r="Q186" s="323"/>
    </row>
    <row r="187" spans="3:17" ht="4.1500000000000004" hidden="1" customHeight="1" thickBot="1">
      <c r="C187" s="15"/>
      <c r="K187" s="14"/>
      <c r="O187" s="17"/>
      <c r="Q187" s="323"/>
    </row>
    <row r="188" spans="3:17" ht="15" hidden="1" customHeight="1" thickBot="1">
      <c r="C188" s="15"/>
      <c r="E188" s="334" t="s">
        <v>320</v>
      </c>
      <c r="F188" s="334"/>
      <c r="G188" s="334"/>
      <c r="H188" s="334"/>
      <c r="I188" s="334"/>
      <c r="K188" s="80">
        <v>88</v>
      </c>
      <c r="O188" s="17"/>
      <c r="Q188" s="323"/>
    </row>
    <row r="189" spans="3:17" ht="15.75" hidden="1" customHeight="1" thickBot="1">
      <c r="C189" s="15"/>
      <c r="E189" s="334"/>
      <c r="F189" s="334"/>
      <c r="G189" s="334"/>
      <c r="H189" s="334"/>
      <c r="I189" s="334"/>
      <c r="K189" s="14"/>
      <c r="M189" s="52" t="s">
        <v>198</v>
      </c>
      <c r="O189" s="17"/>
      <c r="Q189" s="323"/>
    </row>
    <row r="190" spans="3:17" ht="15.75" hidden="1" customHeight="1" thickBot="1">
      <c r="C190" s="15"/>
      <c r="E190" s="127"/>
      <c r="F190" s="127"/>
      <c r="G190" s="127"/>
      <c r="H190" s="127"/>
      <c r="I190" s="127"/>
      <c r="K190" s="14"/>
      <c r="M190" s="138">
        <f>(K188/K192)*100</f>
        <v>9.9099099099099099</v>
      </c>
      <c r="O190" s="17"/>
      <c r="Q190" s="323"/>
    </row>
    <row r="191" spans="3:17" ht="4.5" hidden="1" customHeight="1" thickBot="1">
      <c r="C191" s="15"/>
      <c r="K191" s="14"/>
      <c r="O191" s="17"/>
      <c r="Q191" s="323"/>
    </row>
    <row r="192" spans="3:17" ht="15" hidden="1" customHeight="1" thickBot="1">
      <c r="C192" s="15"/>
      <c r="E192" s="1" t="s">
        <v>321</v>
      </c>
      <c r="K192" s="80">
        <v>888</v>
      </c>
      <c r="O192" s="17"/>
      <c r="Q192" s="323"/>
    </row>
    <row r="193" spans="3:17" ht="4.1500000000000004" hidden="1" customHeight="1" thickBot="1">
      <c r="C193" s="64"/>
      <c r="D193" s="18"/>
      <c r="E193" s="18"/>
      <c r="F193" s="18"/>
      <c r="G193" s="18"/>
      <c r="H193" s="18"/>
      <c r="I193" s="18"/>
      <c r="J193" s="18"/>
      <c r="K193" s="18"/>
      <c r="L193" s="18"/>
      <c r="M193" s="18"/>
      <c r="N193" s="65"/>
      <c r="O193" s="66"/>
      <c r="Q193" s="323"/>
    </row>
    <row r="194" spans="3:17" s="73" customFormat="1" ht="15.75" customHeight="1">
      <c r="C194" s="435" t="s">
        <v>163</v>
      </c>
      <c r="D194" s="337"/>
      <c r="E194" s="337"/>
      <c r="F194" s="337"/>
      <c r="G194" s="337"/>
      <c r="H194" s="337"/>
      <c r="I194" s="337"/>
      <c r="J194" s="337"/>
      <c r="K194" s="337"/>
      <c r="L194" s="337"/>
      <c r="M194" s="337"/>
      <c r="N194" s="337"/>
      <c r="O194" s="338"/>
      <c r="Q194" s="362" t="s">
        <v>204</v>
      </c>
    </row>
    <row r="195" spans="3:17" s="73" customFormat="1" ht="4.5" customHeight="1">
      <c r="C195" s="190"/>
      <c r="N195" s="192"/>
      <c r="O195" s="191"/>
      <c r="Q195" s="363"/>
    </row>
    <row r="196" spans="3:17" s="73" customFormat="1" ht="15" customHeight="1">
      <c r="C196" s="190"/>
      <c r="D196" s="73" t="s">
        <v>13</v>
      </c>
      <c r="E196" s="205">
        <v>2022</v>
      </c>
      <c r="N196" s="192" t="s">
        <v>196</v>
      </c>
      <c r="O196" s="191"/>
      <c r="Q196" s="363"/>
    </row>
    <row r="197" spans="3:17" s="73" customFormat="1" ht="4.5" customHeight="1">
      <c r="C197" s="190"/>
      <c r="N197" s="192"/>
      <c r="O197" s="191"/>
      <c r="Q197" s="363"/>
    </row>
    <row r="198" spans="3:17" s="73" customFormat="1" ht="4.5" customHeight="1" thickBot="1">
      <c r="C198" s="190"/>
      <c r="N198" s="192"/>
      <c r="O198" s="191"/>
      <c r="Q198" s="363"/>
    </row>
    <row r="199" spans="3:17" s="73" customFormat="1" ht="15" customHeight="1" thickBot="1">
      <c r="C199" s="190"/>
      <c r="N199" s="88" t="s">
        <v>340</v>
      </c>
      <c r="O199" s="191"/>
      <c r="Q199" s="363"/>
    </row>
    <row r="200" spans="3:17" s="73" customFormat="1" ht="4.5" customHeight="1" thickBot="1">
      <c r="C200" s="194"/>
      <c r="D200" s="195"/>
      <c r="E200" s="195"/>
      <c r="F200" s="195"/>
      <c r="G200" s="195"/>
      <c r="H200" s="195"/>
      <c r="I200" s="195"/>
      <c r="J200" s="195"/>
      <c r="K200" s="195"/>
      <c r="L200" s="195"/>
      <c r="M200" s="195"/>
      <c r="N200" s="238"/>
      <c r="O200" s="196"/>
      <c r="Q200" s="364"/>
    </row>
    <row r="201" spans="3:17" ht="15.75" customHeight="1">
      <c r="C201" s="329" t="s">
        <v>164</v>
      </c>
      <c r="D201" s="330"/>
      <c r="E201" s="330"/>
      <c r="F201" s="330"/>
      <c r="G201" s="330"/>
      <c r="H201" s="330"/>
      <c r="I201" s="330"/>
      <c r="J201" s="330"/>
      <c r="K201" s="330"/>
      <c r="L201" s="330"/>
      <c r="M201" s="330"/>
      <c r="N201" s="330"/>
      <c r="O201" s="331"/>
      <c r="Q201" s="325" t="s">
        <v>344</v>
      </c>
    </row>
    <row r="202" spans="3:17" ht="4.5" customHeight="1">
      <c r="C202" s="15"/>
      <c r="O202" s="17"/>
      <c r="Q202" s="325"/>
    </row>
    <row r="203" spans="3:17">
      <c r="C203" s="15"/>
      <c r="D203" s="1" t="s">
        <v>13</v>
      </c>
      <c r="E203" s="122">
        <v>2023</v>
      </c>
      <c r="O203" s="17"/>
      <c r="Q203" s="325"/>
    </row>
    <row r="204" spans="3:17" ht="14.25" customHeight="1">
      <c r="C204" s="15"/>
      <c r="D204" s="1" t="s">
        <v>227</v>
      </c>
      <c r="O204" s="17"/>
      <c r="Q204" s="325"/>
    </row>
    <row r="205" spans="3:17" ht="4.5" customHeight="1">
      <c r="C205" s="15"/>
      <c r="O205" s="17"/>
      <c r="Q205" s="325"/>
    </row>
    <row r="206" spans="3:17" ht="15" customHeight="1">
      <c r="C206" s="15"/>
      <c r="D206" s="142" t="s">
        <v>283</v>
      </c>
      <c r="E206" s="13" t="s">
        <v>349</v>
      </c>
      <c r="F206" s="13"/>
      <c r="G206" s="13"/>
      <c r="H206" s="13"/>
      <c r="I206" s="13"/>
      <c r="J206" s="13"/>
      <c r="L206" s="1" t="s">
        <v>208</v>
      </c>
      <c r="O206" s="17"/>
      <c r="Q206" s="325"/>
    </row>
    <row r="207" spans="3:17" ht="3" customHeight="1">
      <c r="C207" s="15"/>
      <c r="O207" s="17"/>
      <c r="Q207" s="325"/>
    </row>
    <row r="208" spans="3:17" ht="15" customHeight="1">
      <c r="C208" s="15"/>
      <c r="D208" s="143" t="s">
        <v>38</v>
      </c>
      <c r="E208" s="13" t="s">
        <v>350</v>
      </c>
      <c r="F208" s="13"/>
      <c r="G208" s="13"/>
      <c r="H208" s="13"/>
      <c r="I208" s="13"/>
      <c r="J208" s="13"/>
      <c r="L208" s="1" t="s">
        <v>204</v>
      </c>
      <c r="O208" s="17"/>
      <c r="Q208" s="325"/>
    </row>
    <row r="209" spans="2:17" ht="4.5" customHeight="1">
      <c r="C209" s="15"/>
      <c r="D209" s="142"/>
      <c r="O209" s="17"/>
      <c r="Q209" s="325"/>
    </row>
    <row r="210" spans="2:17" ht="15" customHeight="1">
      <c r="C210" s="15"/>
      <c r="D210" s="142" t="s">
        <v>284</v>
      </c>
      <c r="E210" s="13" t="s">
        <v>351</v>
      </c>
      <c r="F210" s="13"/>
      <c r="G210" s="13"/>
      <c r="H210" s="13"/>
      <c r="I210" s="13"/>
      <c r="J210" s="13"/>
      <c r="O210" s="17"/>
      <c r="Q210" s="325"/>
    </row>
    <row r="211" spans="2:17" ht="4.5" customHeight="1" thickBot="1">
      <c r="C211" s="64"/>
      <c r="D211" s="18"/>
      <c r="E211" s="18"/>
      <c r="F211" s="18"/>
      <c r="G211" s="18"/>
      <c r="H211" s="18"/>
      <c r="I211" s="18"/>
      <c r="J211" s="18"/>
      <c r="K211" s="18"/>
      <c r="L211" s="18"/>
      <c r="M211" s="18"/>
      <c r="N211" s="65"/>
      <c r="O211" s="66"/>
      <c r="Q211" s="325"/>
    </row>
    <row r="212" spans="2:17" ht="15.75" customHeight="1">
      <c r="C212" s="329" t="s">
        <v>232</v>
      </c>
      <c r="D212" s="330"/>
      <c r="E212" s="330"/>
      <c r="F212" s="330"/>
      <c r="G212" s="330"/>
      <c r="H212" s="330"/>
      <c r="I212" s="330"/>
      <c r="J212" s="330"/>
      <c r="K212" s="330"/>
      <c r="L212" s="330"/>
      <c r="M212" s="330"/>
      <c r="N212" s="330"/>
      <c r="O212" s="331"/>
      <c r="Q212" s="323" t="s">
        <v>228</v>
      </c>
    </row>
    <row r="213" spans="2:17" ht="4.5" customHeight="1">
      <c r="C213" s="15"/>
      <c r="O213" s="17"/>
      <c r="Q213" s="323"/>
    </row>
    <row r="214" spans="2:17" ht="15.75" thickBot="1">
      <c r="C214" s="15"/>
      <c r="D214" s="1" t="s">
        <v>13</v>
      </c>
      <c r="E214" s="122">
        <v>2023</v>
      </c>
      <c r="O214" s="17"/>
      <c r="Q214" s="323"/>
    </row>
    <row r="215" spans="2:17" ht="15" customHeight="1" thickBot="1">
      <c r="C215" s="15"/>
      <c r="D215" s="1" t="s">
        <v>229</v>
      </c>
      <c r="N215" s="88"/>
      <c r="O215" s="17"/>
      <c r="Q215" s="323"/>
    </row>
    <row r="216" spans="2:17" ht="3" customHeight="1" thickBot="1">
      <c r="C216" s="15"/>
      <c r="O216" s="17"/>
      <c r="Q216" s="323"/>
    </row>
    <row r="217" spans="2:17" ht="15.75" customHeight="1" thickBot="1">
      <c r="C217" s="15"/>
      <c r="D217" s="1" t="s">
        <v>230</v>
      </c>
      <c r="N217" s="88"/>
      <c r="O217" s="17"/>
      <c r="Q217" s="323"/>
    </row>
    <row r="218" spans="2:17" ht="3" customHeight="1" thickBot="1">
      <c r="C218" s="15"/>
      <c r="O218" s="17"/>
      <c r="Q218" s="323"/>
    </row>
    <row r="219" spans="2:17" ht="15" customHeight="1" thickBot="1">
      <c r="C219" s="15"/>
      <c r="D219" s="1" t="s">
        <v>231</v>
      </c>
      <c r="N219" s="88">
        <f>+N215+N217</f>
        <v>0</v>
      </c>
      <c r="O219" s="17"/>
      <c r="Q219" s="323"/>
    </row>
    <row r="220" spans="2:17" ht="4.5" customHeight="1" thickBot="1">
      <c r="C220" s="64"/>
      <c r="D220" s="18"/>
      <c r="E220" s="18"/>
      <c r="F220" s="18"/>
      <c r="G220" s="18"/>
      <c r="H220" s="18"/>
      <c r="I220" s="18"/>
      <c r="J220" s="18"/>
      <c r="K220" s="18"/>
      <c r="L220" s="18"/>
      <c r="M220" s="18"/>
      <c r="N220" s="65"/>
      <c r="O220" s="66"/>
      <c r="Q220" s="323"/>
    </row>
    <row r="221" spans="2:17" ht="15.75" customHeight="1">
      <c r="B221" s="43"/>
      <c r="C221" s="43"/>
      <c r="D221" s="43"/>
    </row>
    <row r="222" spans="2:17" ht="15.75" customHeight="1"/>
    <row r="223" spans="2:17" ht="15.75" customHeight="1"/>
    <row r="224" spans="2:17"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sheetData>
  <mergeCells count="86">
    <mergeCell ref="C134:O134"/>
    <mergeCell ref="Q134:Q142"/>
    <mergeCell ref="F180:L180"/>
    <mergeCell ref="N178:N180"/>
    <mergeCell ref="Q29:Q41"/>
    <mergeCell ref="Q42:Q56"/>
    <mergeCell ref="M15:N15"/>
    <mergeCell ref="M16:N16"/>
    <mergeCell ref="L13:M13"/>
    <mergeCell ref="M22:N22"/>
    <mergeCell ref="M23:N23"/>
    <mergeCell ref="E14:G16"/>
    <mergeCell ref="H14:I14"/>
    <mergeCell ref="H18:I18"/>
    <mergeCell ref="K16:L16"/>
    <mergeCell ref="K15:L15"/>
    <mergeCell ref="C11:O11"/>
    <mergeCell ref="Q11:Q27"/>
    <mergeCell ref="A1:O1"/>
    <mergeCell ref="D4:F4"/>
    <mergeCell ref="D5:F5"/>
    <mergeCell ref="D6:F6"/>
    <mergeCell ref="E21:G23"/>
    <mergeCell ref="H21:I21"/>
    <mergeCell ref="K22:L22"/>
    <mergeCell ref="K23:L23"/>
    <mergeCell ref="H25:I25"/>
    <mergeCell ref="C29:O29"/>
    <mergeCell ref="E32:N32"/>
    <mergeCell ref="E34:N34"/>
    <mergeCell ref="E36:N36"/>
    <mergeCell ref="E38:N38"/>
    <mergeCell ref="E40:N40"/>
    <mergeCell ref="C42:O42"/>
    <mergeCell ref="E47:H47"/>
    <mergeCell ref="E49:H49"/>
    <mergeCell ref="E51:H51"/>
    <mergeCell ref="E105:G105"/>
    <mergeCell ref="E53:H53"/>
    <mergeCell ref="E55:H55"/>
    <mergeCell ref="C57:O57"/>
    <mergeCell ref="E62:H62"/>
    <mergeCell ref="E64:H64"/>
    <mergeCell ref="E66:H66"/>
    <mergeCell ref="E68:H68"/>
    <mergeCell ref="E70:H70"/>
    <mergeCell ref="C89:O89"/>
    <mergeCell ref="C144:O144"/>
    <mergeCell ref="C201:O201"/>
    <mergeCell ref="C212:O212"/>
    <mergeCell ref="C184:O184"/>
    <mergeCell ref="C194:O194"/>
    <mergeCell ref="C175:O175"/>
    <mergeCell ref="E188:I189"/>
    <mergeCell ref="F178:L178"/>
    <mergeCell ref="C113:O113"/>
    <mergeCell ref="C72:O72"/>
    <mergeCell ref="C85:O85"/>
    <mergeCell ref="E82:G83"/>
    <mergeCell ref="C107:O107"/>
    <mergeCell ref="C93:O93"/>
    <mergeCell ref="C97:O97"/>
    <mergeCell ref="E100:H101"/>
    <mergeCell ref="E103:G103"/>
    <mergeCell ref="E156:H157"/>
    <mergeCell ref="E159:H159"/>
    <mergeCell ref="Q161:Q174"/>
    <mergeCell ref="Q144:Q160"/>
    <mergeCell ref="C161:O161"/>
    <mergeCell ref="E149:H150"/>
    <mergeCell ref="E152:H152"/>
    <mergeCell ref="E165:H165"/>
    <mergeCell ref="E167:H167"/>
    <mergeCell ref="E169:H169"/>
    <mergeCell ref="Q212:Q220"/>
    <mergeCell ref="Q201:Q211"/>
    <mergeCell ref="Q175:Q183"/>
    <mergeCell ref="Q184:Q193"/>
    <mergeCell ref="Q194:Q200"/>
    <mergeCell ref="Q113:Q132"/>
    <mergeCell ref="Q107:Q112"/>
    <mergeCell ref="Q97:Q106"/>
    <mergeCell ref="Q72:Q84"/>
    <mergeCell ref="Q57:Q71"/>
    <mergeCell ref="Q93:Q96"/>
    <mergeCell ref="Q85:Q92"/>
  </mergeCells>
  <pageMargins left="0.25" right="0.25" top="0.75" bottom="0.75" header="0" footer="0"/>
  <pageSetup paperSize="1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Social Devt</vt:lpstr>
      <vt:lpstr>Economic Devt</vt:lpstr>
      <vt:lpstr>Environmental</vt:lpstr>
      <vt:lpstr>Infrastructure</vt:lpstr>
      <vt:lpstr>Institutional</vt:lpstr>
      <vt:lpstr>'Social Devt'!Print_Titles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EESD-THEA</dc:creator>
  <cp:lastModifiedBy>PPDO</cp:lastModifiedBy>
  <cp:lastPrinted>2023-10-23T04:48:18Z</cp:lastPrinted>
  <dcterms:created xsi:type="dcterms:W3CDTF">2022-11-11T09:08:45Z</dcterms:created>
  <dcterms:modified xsi:type="dcterms:W3CDTF">2024-06-03T04:55:00Z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1033-3.2.0.6370</vt:lpwstr>
  </property>
</Properties>
</file>